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VBL\"/>
    </mc:Choice>
  </mc:AlternateContent>
  <xr:revisionPtr revIDLastSave="0" documentId="8_{F74BF788-E169-44B7-A8AA-F9B062C817A5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J15" i="25"/>
  <c r="D15" i="25"/>
  <c r="C15" i="25"/>
  <c r="A15" i="25"/>
  <c r="J14" i="25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D15" i="24"/>
  <c r="C15" i="24"/>
  <c r="A15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6" i="23"/>
  <c r="I15" i="23"/>
  <c r="D15" i="23"/>
  <c r="C15" i="23"/>
  <c r="A15" i="23"/>
  <c r="I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5" i="10"/>
  <c r="I15" i="10"/>
  <c r="L14" i="10"/>
  <c r="I14" i="10"/>
  <c r="L15" i="22" l="1"/>
  <c r="L14" i="25"/>
  <c r="L15" i="25"/>
  <c r="E28" i="25"/>
  <c r="L14" i="24"/>
  <c r="E28" i="24"/>
  <c r="L14" i="23"/>
  <c r="L15" i="23"/>
  <c r="L16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<sst xmlns="http://schemas.openxmlformats.org/spreadsheetml/2006/main" count="196" uniqueCount="45">
  <si>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</si>
  <si>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</si>
  <si>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</si>
  <si>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</si>
  <si>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</si>
  <si>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</si>
  <si>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</si>
  <si>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</si>
  <si>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</si>
  <si>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</si>
  <si>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</si>
  <si>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</si>
  <si>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</si>
  <si>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</si>
  <si>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</si>
  <si>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</si>
  <si>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</si>
  <si>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</si>
  <si>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</si>
  <si>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</si>
  <si>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</si>
  <si>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</si>
  <si>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</si>
  <si>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</si>
  <si>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</si>
  <si>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</si>
  <si>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</si>
  <si>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</si>
  <si>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</si>
  <si>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</si>
  <si>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</si>
  <si>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</si>
  <si>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</si>
  <si>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</si>
  <si>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</si>
  <si>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</si>
  <si>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DRA. VIOLETA ALEJANDRA BASTIAN LIMA</t>
  </si>
  <si>
    <t>FUNDAMENTOS DE QUÍMICA</t>
  </si>
  <si>
    <t>IGEM</t>
  </si>
  <si>
    <t>107A</t>
  </si>
  <si>
    <t>107B</t>
  </si>
  <si>
    <t>II</t>
  </si>
  <si>
    <t>III</t>
  </si>
  <si>
    <t>IV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</si>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</sst>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638737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23" zoomScale="136" zoomScaleNormal="136" zoomScaleSheetLayoutView="100" workbookViewId="0">
      <selection activeCell="M14" sqref="M14"/>
    </sheetView>
  </sheetViews>
  <sheetFormatPr baseColWidth="10" defaultColWidth="11.44140625" defaultRowHeight="13.2" x14ac:dyDescent="0.25"/>
  <cols>
    <col min="1" max="1" width="40.109375" style="1" customWidth="1"/>
    <col min="2" max="2" width="7.33203125" style="1" customWidth="1"/>
    <col min="3" max="3" width="5.5546875" style="1" bestFit="1" customWidth="1"/>
    <col min="4" max="4" width="28.33203125" style="1" customWidth="1"/>
    <col min="5" max="5" width="11.66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5" t="s">
        <v>4</v>
      </c>
      <c r="C8" s="35"/>
      <c r="D8" s="14" t="s">
        <v>5</v>
      </c>
      <c r="E8" s="5">
        <v>2</v>
      </c>
      <c r="G8" s="4" t="s">
        <v>6</v>
      </c>
      <c r="H8" s="5">
        <v>1</v>
      </c>
      <c r="I8" s="34" t="s">
        <v>7</v>
      </c>
      <c r="J8" s="34"/>
      <c r="K8" s="34"/>
      <c r="L8" s="35" t="s">
        <v>33</v>
      </c>
      <c r="M8" s="35"/>
      <c r="N8" s="35"/>
    </row>
    <row r="10" spans="1:14" x14ac:dyDescent="0.25">
      <c r="A10" s="4" t="s">
        <v>8</v>
      </c>
      <c r="B10" s="35" t="s">
        <v>36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8" t="s">
        <v>37</v>
      </c>
      <c r="B14" s="9" t="s">
        <v>21</v>
      </c>
      <c r="C14" s="9" t="s">
        <v>39</v>
      </c>
      <c r="D14" s="9" t="s">
        <v>38</v>
      </c>
      <c r="E14" s="9">
        <v>40</v>
      </c>
      <c r="F14" s="9">
        <v>24</v>
      </c>
      <c r="G14" s="9"/>
      <c r="H14" s="10"/>
      <c r="I14" s="9">
        <f t="shared" ref="I14:I28" si="0">(E14-SUM(F14:G14))-K14</f>
        <v>16</v>
      </c>
      <c r="J14" s="10"/>
      <c r="K14" s="9">
        <v>0</v>
      </c>
      <c r="L14" s="10">
        <f t="shared" ref="L14:L28" si="1">K14/E14</f>
        <v>0</v>
      </c>
      <c r="M14" s="9">
        <v>47</v>
      </c>
      <c r="N14" s="15">
        <v>0.6</v>
      </c>
    </row>
    <row r="15" spans="1:14" s="11" customFormat="1" x14ac:dyDescent="0.25">
      <c r="A15" s="8" t="s">
        <v>37</v>
      </c>
      <c r="B15" s="9" t="s">
        <v>21</v>
      </c>
      <c r="C15" s="9" t="s">
        <v>40</v>
      </c>
      <c r="D15" s="9" t="s">
        <v>38</v>
      </c>
      <c r="E15" s="9">
        <v>25</v>
      </c>
      <c r="F15" s="9">
        <v>9</v>
      </c>
      <c r="G15" s="9"/>
      <c r="H15" s="10"/>
      <c r="I15" s="9">
        <f t="shared" si="0"/>
        <v>16</v>
      </c>
      <c r="J15" s="10"/>
      <c r="K15" s="9">
        <v>0</v>
      </c>
      <c r="L15" s="10">
        <f t="shared" si="1"/>
        <v>0</v>
      </c>
      <c r="M15" s="9">
        <v>28</v>
      </c>
      <c r="N15" s="15">
        <v>0.36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33</v>
      </c>
      <c r="G28" s="17">
        <f>SUM(G14:G27)</f>
        <v>0</v>
      </c>
      <c r="H28" s="18"/>
      <c r="I28" s="17">
        <f t="shared" si="0"/>
        <v>32</v>
      </c>
      <c r="J28" s="18"/>
      <c r="K28" s="17">
        <f>SUM(K14:K27)</f>
        <v>0</v>
      </c>
      <c r="L28" s="18">
        <f t="shared" si="1"/>
        <v>0</v>
      </c>
      <c r="M28" s="17">
        <f>AVERAGE(M14:M27)</f>
        <v>37.5</v>
      </c>
      <c r="N28" s="19">
        <f>AVERAGE(N14:N27)</f>
        <v>0.48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DRA. VIOLETA ALEJANDRA BASTIAN LIMA</v>
      </c>
      <c r="C37" s="41"/>
      <c r="D37" s="41"/>
      <c r="E37" s="13"/>
      <c r="F37" s="13"/>
      <c r="G37" s="41" t="s">
        <v>35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95" zoomScaleNormal="9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35.88671875" style="1" customWidth="1"/>
    <col min="5" max="5" width="16.5546875" style="1" customWidth="1"/>
    <col min="6" max="9" width="7.5546875" style="1" customWidth="1"/>
    <col min="10" max="10" width="1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2</v>
      </c>
      <c r="C8" s="35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35" t="str">
        <f>'1'!L8</f>
        <v>SEPTIEMBRE2022-ENERO2023</v>
      </c>
      <c r="M8" s="35"/>
      <c r="N8" s="35"/>
    </row>
    <row r="10" spans="1:14" x14ac:dyDescent="0.25">
      <c r="A10" s="4" t="s">
        <v>8</v>
      </c>
      <c r="B10" s="35" t="str">
        <f>'1'!B10</f>
        <v>DRA. VIOLETA ALEJANDRA BASTIAN LIMA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FUNDAMENTOS DE QUÍMICA</v>
      </c>
      <c r="B14" s="9" t="s">
        <v>41</v>
      </c>
      <c r="C14" s="9" t="str">
        <f>'1'!C14</f>
        <v>107A</v>
      </c>
      <c r="D14" s="9" t="str">
        <f>'1'!D14</f>
        <v>IGEM</v>
      </c>
      <c r="E14" s="9">
        <f>'1'!E14</f>
        <v>40</v>
      </c>
      <c r="F14" s="9">
        <v>36</v>
      </c>
      <c r="G14" s="9"/>
      <c r="H14" s="10"/>
      <c r="I14" s="9">
        <v>4</v>
      </c>
      <c r="J14" s="10"/>
      <c r="K14" s="9">
        <v>0</v>
      </c>
      <c r="L14" s="10">
        <f t="shared" ref="L14:L28" si="0">K14/E14</f>
        <v>0</v>
      </c>
      <c r="M14" s="9">
        <v>80</v>
      </c>
      <c r="N14" s="15">
        <v>0.75</v>
      </c>
    </row>
    <row r="15" spans="1:14" s="11" customFormat="1" x14ac:dyDescent="0.25">
      <c r="A15" s="9" t="str">
        <f>'1'!A15</f>
        <v>FUNDAMENTOS DE QUÍMICA</v>
      </c>
      <c r="B15" s="9" t="s">
        <v>41</v>
      </c>
      <c r="C15" s="9" t="str">
        <f>'1'!C15</f>
        <v>107B</v>
      </c>
      <c r="D15" s="9" t="str">
        <f>'1'!D15</f>
        <v>IGEM</v>
      </c>
      <c r="E15" s="9">
        <f>'1'!E15</f>
        <v>25</v>
      </c>
      <c r="F15" s="9">
        <v>19</v>
      </c>
      <c r="G15" s="9"/>
      <c r="H15" s="10"/>
      <c r="I15" s="9">
        <v>6</v>
      </c>
      <c r="J15" s="10"/>
      <c r="K15" s="9">
        <v>0</v>
      </c>
      <c r="L15" s="10">
        <f t="shared" si="0"/>
        <v>0</v>
      </c>
      <c r="M15" s="9">
        <v>65</v>
      </c>
      <c r="N15" s="15">
        <v>0.76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55</v>
      </c>
      <c r="G28" s="17">
        <f>SUM(G14:G27)</f>
        <v>0</v>
      </c>
      <c r="H28" s="18">
        <f>SUM(F28:G28)/E28</f>
        <v>0.84615384615384615</v>
      </c>
      <c r="I28" s="17">
        <f t="shared" ref="I28" si="1">(E28-SUM(F28:G28))-K28</f>
        <v>10</v>
      </c>
      <c r="J28" s="18">
        <f t="shared" ref="J28" si="2">I28/E28</f>
        <v>0.15384615384615385</v>
      </c>
      <c r="K28" s="17">
        <f>SUM(K14:K27)</f>
        <v>0</v>
      </c>
      <c r="L28" s="18">
        <f t="shared" si="0"/>
        <v>0</v>
      </c>
      <c r="M28" s="17">
        <f>AVERAGE(M14:M27)</f>
        <v>72.5</v>
      </c>
      <c r="N28" s="19">
        <f>AVERAGE(N14:N27)</f>
        <v>0.755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DRA. VIOLETA ALEJANDRA BASTIAN LIMA</v>
      </c>
      <c r="C37" s="41"/>
      <c r="D37" s="41"/>
      <c r="E37" s="13"/>
      <c r="F37" s="13"/>
      <c r="G37" s="41" t="s">
        <v>35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91" zoomScaleNormal="91" zoomScaleSheetLayoutView="100" workbookViewId="0">
      <selection activeCell="A5" sqref="A5:N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8.109375" style="1" customWidth="1"/>
    <col min="5" max="5" width="16.8867187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3</v>
      </c>
      <c r="C8" s="35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35" t="str">
        <f>'1'!L8</f>
        <v>SEPTIEMBRE2022-ENERO2023</v>
      </c>
      <c r="M8" s="35"/>
      <c r="N8" s="35"/>
    </row>
    <row r="10" spans="1:14" x14ac:dyDescent="0.25">
      <c r="A10" s="4" t="s">
        <v>8</v>
      </c>
      <c r="B10" s="35" t="str">
        <f>'1'!B10</f>
        <v>DRA. VIOLETA ALEJANDRA BASTIAN LIMA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FUNDAMENTOS DE QUÍMICA</v>
      </c>
      <c r="B14" s="9" t="s">
        <v>42</v>
      </c>
      <c r="C14" s="9" t="str">
        <f>'1'!C14</f>
        <v>107A</v>
      </c>
      <c r="D14" s="9" t="str">
        <f>'1'!D14</f>
        <v>IGEM</v>
      </c>
      <c r="E14" s="9">
        <v>41</v>
      </c>
      <c r="F14" s="9">
        <v>34</v>
      </c>
      <c r="G14" s="9"/>
      <c r="H14" s="10"/>
      <c r="I14" s="9">
        <f t="shared" ref="I14:I28" si="0">(E14-SUM(F14:G14))-K14</f>
        <v>7</v>
      </c>
      <c r="J14" s="10"/>
      <c r="K14" s="9">
        <v>0</v>
      </c>
      <c r="L14" s="10">
        <f t="shared" ref="L14:L28" si="1">K14/E14</f>
        <v>0</v>
      </c>
      <c r="M14" s="9">
        <v>76</v>
      </c>
      <c r="N14" s="15">
        <v>0.76</v>
      </c>
    </row>
    <row r="15" spans="1:14" s="11" customFormat="1" x14ac:dyDescent="0.25">
      <c r="A15" s="9" t="str">
        <f>'1'!A15</f>
        <v>FUNDAMENTOS DE QUÍMICA</v>
      </c>
      <c r="B15" s="9" t="s">
        <v>42</v>
      </c>
      <c r="C15" s="9" t="str">
        <f>'1'!C15</f>
        <v>107B</v>
      </c>
      <c r="D15" s="9" t="str">
        <f>'1'!D15</f>
        <v>IGEM</v>
      </c>
      <c r="E15" s="9">
        <v>26</v>
      </c>
      <c r="F15" s="9">
        <v>17</v>
      </c>
      <c r="G15" s="9"/>
      <c r="H15" s="10"/>
      <c r="I15" s="9">
        <f t="shared" si="0"/>
        <v>9</v>
      </c>
      <c r="J15" s="10"/>
      <c r="K15" s="9">
        <v>0</v>
      </c>
      <c r="L15" s="10">
        <f t="shared" si="1"/>
        <v>0</v>
      </c>
      <c r="M15" s="9">
        <v>57</v>
      </c>
      <c r="N15" s="15">
        <v>0.65</v>
      </c>
    </row>
    <row r="16" spans="1:14" s="11" customFormat="1" x14ac:dyDescent="0.25">
      <c r="A16" s="9" t="s">
        <v>37</v>
      </c>
      <c r="B16" s="9" t="s">
        <v>43</v>
      </c>
      <c r="C16" s="9" t="s">
        <v>40</v>
      </c>
      <c r="D16" s="9" t="s">
        <v>38</v>
      </c>
      <c r="E16" s="9">
        <v>26</v>
      </c>
      <c r="F16" s="9">
        <v>18</v>
      </c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9">
        <v>53</v>
      </c>
      <c r="N16" s="15">
        <v>0.69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69</v>
      </c>
      <c r="G28" s="17">
        <f>SUM(G14:G27)</f>
        <v>0</v>
      </c>
      <c r="H28" s="18">
        <f>SUM(F28:G28)/E28</f>
        <v>0.74193548387096775</v>
      </c>
      <c r="I28" s="17">
        <f t="shared" si="0"/>
        <v>24</v>
      </c>
      <c r="J28" s="18">
        <f t="shared" ref="J28" si="2">I28/E28</f>
        <v>0.25806451612903225</v>
      </c>
      <c r="K28" s="17">
        <f>SUM(K14:K27)</f>
        <v>0</v>
      </c>
      <c r="L28" s="18">
        <f t="shared" si="1"/>
        <v>0</v>
      </c>
      <c r="M28" s="17">
        <f>AVERAGE(M14:M27)</f>
        <v>62</v>
      </c>
      <c r="N28" s="19">
        <f>AVERAGE(N14:N27)</f>
        <v>0.70000000000000007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DRA. VIOLETA ALEJANDRA BASTIAN LIMA</v>
      </c>
      <c r="C37" s="41"/>
      <c r="D37" s="41"/>
      <c r="E37" s="13"/>
      <c r="F37" s="13"/>
      <c r="G37" s="41" t="s">
        <v>35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2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30.5546875" style="1" customWidth="1"/>
    <col min="5" max="5" width="14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4</v>
      </c>
      <c r="C8" s="35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35" t="str">
        <f>'1'!L8</f>
        <v>SEPTIEMBRE2022-ENERO2023</v>
      </c>
      <c r="M8" s="35"/>
      <c r="N8" s="35"/>
    </row>
    <row r="10" spans="1:14" x14ac:dyDescent="0.25">
      <c r="A10" s="4" t="s">
        <v>8</v>
      </c>
      <c r="B10" s="35" t="str">
        <f>'1'!B10</f>
        <v>DRA. VIOLETA ALEJANDRA BASTIAN LIMA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FUNDAMENTOS DE QUÍMICA</v>
      </c>
      <c r="B14" s="9" t="s">
        <v>43</v>
      </c>
      <c r="C14" s="9" t="str">
        <f>'1'!C14</f>
        <v>107A</v>
      </c>
      <c r="D14" s="9" t="str">
        <f>'1'!D14</f>
        <v>IGEM</v>
      </c>
      <c r="E14" s="9">
        <v>41</v>
      </c>
      <c r="F14" s="9">
        <v>32</v>
      </c>
      <c r="G14" s="9"/>
      <c r="H14" s="10"/>
      <c r="I14" s="9">
        <v>9</v>
      </c>
      <c r="J14" s="10"/>
      <c r="K14" s="9">
        <v>0</v>
      </c>
      <c r="L14" s="10">
        <f t="shared" ref="L14:L28" si="0">K14/E14</f>
        <v>0</v>
      </c>
      <c r="M14" s="9">
        <v>62</v>
      </c>
      <c r="N14" s="15">
        <v>0.32</v>
      </c>
    </row>
    <row r="15" spans="1:14" s="11" customFormat="1" x14ac:dyDescent="0.25">
      <c r="A15" s="9" t="str">
        <f>'1'!A15</f>
        <v>FUNDAMENTOS DE QUÍMICA</v>
      </c>
      <c r="B15" s="22" t="s">
        <v>25</v>
      </c>
      <c r="C15" s="9" t="str">
        <f>'1'!C15</f>
        <v>107B</v>
      </c>
      <c r="D15" s="9" t="str">
        <f>'1'!D15</f>
        <v>IGEM</v>
      </c>
      <c r="E15" s="9">
        <v>26</v>
      </c>
      <c r="F15" s="22" t="s">
        <v>25</v>
      </c>
      <c r="G15" s="9"/>
      <c r="H15" s="22"/>
      <c r="I15" s="22" t="s">
        <v>25</v>
      </c>
      <c r="J15" s="22"/>
      <c r="K15" s="22" t="s">
        <v>25</v>
      </c>
      <c r="L15" s="22" t="s">
        <v>25</v>
      </c>
      <c r="M15" s="22" t="s">
        <v>25</v>
      </c>
      <c r="N15" s="22" t="s">
        <v>25</v>
      </c>
    </row>
    <row r="16" spans="1:14" s="11" customFormat="1" x14ac:dyDescent="0.25">
      <c r="A16" s="9"/>
      <c r="B16" s="21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67</v>
      </c>
      <c r="F28" s="17">
        <f>SUM(F14:F27)</f>
        <v>32</v>
      </c>
      <c r="G28" s="17">
        <f>SUM(G14:G27)</f>
        <v>0</v>
      </c>
      <c r="H28" s="18">
        <f>SUM(F28:G28)/E28</f>
        <v>0.47761194029850745</v>
      </c>
      <c r="I28" s="17">
        <f t="shared" ref="I28" si="1">(E28-SUM(F28:G28))-K28</f>
        <v>35</v>
      </c>
      <c r="J28" s="18">
        <f t="shared" ref="J28" si="2">I28/E28</f>
        <v>0.52238805970149249</v>
      </c>
      <c r="K28" s="17">
        <f>SUM(K14:K27)</f>
        <v>0</v>
      </c>
      <c r="L28" s="18">
        <f t="shared" si="0"/>
        <v>0</v>
      </c>
      <c r="M28" s="17">
        <f>AVERAGE(M14:M27)</f>
        <v>62</v>
      </c>
      <c r="N28" s="19">
        <f>AVERAGE(N14:N27)</f>
        <v>0.32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DRA. VIOLETA ALEJANDRA BASTIAN LIMA</v>
      </c>
      <c r="C37" s="41"/>
      <c r="D37" s="41"/>
      <c r="E37" s="13"/>
      <c r="F37" s="13"/>
      <c r="G37" s="41" t="s">
        <v>35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B16" sqref="B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8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 t="s">
        <v>29</v>
      </c>
      <c r="C8" s="35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35" t="str">
        <f>'1'!L8</f>
        <v>SEPTIEMBRE2022-ENERO2023</v>
      </c>
      <c r="M8" s="35"/>
      <c r="N8" s="35"/>
    </row>
    <row r="10" spans="1:14" x14ac:dyDescent="0.25">
      <c r="A10" s="4" t="s">
        <v>8</v>
      </c>
      <c r="B10" s="35" t="str">
        <f>'1'!B10</f>
        <v>DRA. VIOLETA ALEJANDRA BASTIAN LIMA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FUNDAMENTOS DE QUÍMICA</v>
      </c>
      <c r="B14" s="9" t="s">
        <v>44</v>
      </c>
      <c r="C14" s="9" t="str">
        <f>'1'!C14</f>
        <v>107A</v>
      </c>
      <c r="D14" s="9" t="str">
        <f>'1'!D14</f>
        <v>IGEM</v>
      </c>
      <c r="E14" s="9">
        <v>41</v>
      </c>
      <c r="F14" s="9">
        <v>23</v>
      </c>
      <c r="G14" s="9">
        <v>11</v>
      </c>
      <c r="H14" s="10">
        <v>0.83</v>
      </c>
      <c r="I14" s="9">
        <v>7</v>
      </c>
      <c r="J14" s="10">
        <f t="shared" ref="J14:J28" si="0">I14/E14</f>
        <v>0.17073170731707318</v>
      </c>
      <c r="K14" s="9">
        <v>0</v>
      </c>
      <c r="L14" s="10">
        <f t="shared" ref="L14:L28" si="1">K14/E14</f>
        <v>0</v>
      </c>
      <c r="M14" s="9">
        <v>70</v>
      </c>
      <c r="N14" s="15">
        <v>0.83</v>
      </c>
    </row>
    <row r="15" spans="1:14" s="11" customFormat="1" x14ac:dyDescent="0.25">
      <c r="A15" s="9" t="str">
        <f>'1'!A15</f>
        <v>FUNDAMENTOS DE QUÍMICA</v>
      </c>
      <c r="B15" s="9" t="s">
        <v>44</v>
      </c>
      <c r="C15" s="9" t="str">
        <f>'1'!C15</f>
        <v>107B</v>
      </c>
      <c r="D15" s="9" t="str">
        <f>'1'!D15</f>
        <v>IGEM</v>
      </c>
      <c r="E15" s="9">
        <v>26</v>
      </c>
      <c r="F15" s="9">
        <v>8</v>
      </c>
      <c r="G15" s="9">
        <v>11</v>
      </c>
      <c r="H15" s="10">
        <v>0.73</v>
      </c>
      <c r="I15" s="9">
        <v>7</v>
      </c>
      <c r="J15" s="10">
        <f t="shared" si="0"/>
        <v>0.26923076923076922</v>
      </c>
      <c r="K15" s="9">
        <v>0</v>
      </c>
      <c r="L15" s="10">
        <f t="shared" si="1"/>
        <v>0</v>
      </c>
      <c r="M15" s="9">
        <v>59</v>
      </c>
      <c r="N15" s="15">
        <v>0.73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67</v>
      </c>
      <c r="F28" s="17">
        <f>SUM(F14:F27)</f>
        <v>31</v>
      </c>
      <c r="G28" s="17">
        <f>SUM(G14:G27)</f>
        <v>22</v>
      </c>
      <c r="H28" s="18">
        <f>SUM(F28:G28)/E28</f>
        <v>0.79104477611940294</v>
      </c>
      <c r="I28" s="17">
        <f t="shared" ref="I28" si="2">(E28-SUM(F28:G28))-K28</f>
        <v>14</v>
      </c>
      <c r="J28" s="18">
        <f t="shared" si="0"/>
        <v>0.20895522388059701</v>
      </c>
      <c r="K28" s="17">
        <f>SUM(K14:K27)</f>
        <v>0</v>
      </c>
      <c r="L28" s="18">
        <f t="shared" si="1"/>
        <v>0</v>
      </c>
      <c r="M28" s="17">
        <f>AVERAGE(M14:M27)</f>
        <v>64.5</v>
      </c>
      <c r="N28" s="19">
        <f>AVERAGE(N14:N27)</f>
        <v>0.78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DRA. VIOLETA ALEJANDRA BASTIAN LIMA</v>
      </c>
      <c r="C37" s="41"/>
      <c r="D37" s="41"/>
      <c r="E37" s="13"/>
      <c r="F37" s="13"/>
      <c r="G37" s="41" t="s">
        <v>35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2023-01-14T19:39:22Z</dcterms:modified>
  <cp:category/>
  <cp:contentStatus/>
</cp:coreProperties>
</file>