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 o. copete\Documents\CCZ\SEPTIEMBRE 2022-ENERO 2023\REPORTES\CALIFICACIONES\TEMA 1\"/>
    </mc:Choice>
  </mc:AlternateContent>
  <bookViews>
    <workbookView xWindow="0" yWindow="0" windowWidth="20400" windowHeight="726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Q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5" l="1"/>
  <c r="J14" i="25" s="1"/>
  <c r="H14" i="25"/>
  <c r="I15" i="25"/>
  <c r="J15" i="25" s="1"/>
  <c r="H15" i="25"/>
  <c r="I16" i="25"/>
  <c r="J16" i="25" s="1"/>
  <c r="H16" i="25"/>
  <c r="I17" i="25"/>
  <c r="J17" i="25" s="1"/>
  <c r="H17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<sst xmlns="http://schemas.openxmlformats.org/spreadsheetml/2006/main" count="190" uniqueCount="46">
  <si>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</si>
  <si>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</si>
  <si>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</si>
  <si>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</si>
  <si>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</si>
  <si>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</si>
  <si>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</si>
  <si>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</si>
  <si>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</si>
  <si>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</si>
  <si>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</si>
  <si>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</si>
  <si>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</si>
  <si>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</si>
  <si>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</si>
  <si>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</si>
  <si>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</si>
  <si>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</si>
  <si>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</si>
  <si>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</si>
  <si>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</si>
  <si>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</si>
  <si>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</si>
  <si>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</si>
  <si>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</si>
  <si>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</si>
  <si>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</si>
  <si>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</si>
  <si>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</si>
  <si>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</si>
  <si>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</si>
  <si>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</si>
  <si>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</si>
  <si>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</si>
  <si>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</si>
  <si>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 xml:space="preserve">EN GESTION EMPRESARIAL </t>
  </si>
  <si>
    <t>502A</t>
  </si>
  <si>
    <t>IEME</t>
  </si>
  <si>
    <t>502B</t>
  </si>
  <si>
    <t>EN GESTION EMPRESARIAL</t>
  </si>
  <si>
    <t>T</t>
  </si>
  <si>
    <t>MAQUINAS Y EQUIPOS TERMICOS I</t>
  </si>
  <si>
    <t>INSTALACIONES ELECTRICAS</t>
  </si>
  <si>
    <t>SISTEMAS Y MAQUINAS DE FLUIDOS</t>
  </si>
  <si>
    <t>MII. CARLOS COBAXIN ZUÑIGA</t>
  </si>
  <si>
    <t>MII.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</si>
</sst>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7" x14ac:dyDescent="0.2">
      <c r="A10" s="4" t="s">
        <v>8</v>
      </c>
      <c r="B10" s="35" t="s">
        <v>44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41</v>
      </c>
      <c r="B14" s="9" t="s">
        <v>21</v>
      </c>
      <c r="C14" s="9" t="s">
        <v>36</v>
      </c>
      <c r="D14" s="9" t="s">
        <v>37</v>
      </c>
      <c r="E14" s="9"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94.29</v>
      </c>
      <c r="N14" s="15">
        <v>0.5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38</v>
      </c>
      <c r="D15" s="9" t="s">
        <v>37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0.5625</v>
      </c>
    </row>
    <row r="16" spans="1:17" s="11" customFormat="1" x14ac:dyDescent="0.2">
      <c r="A16" s="8" t="s">
        <v>42</v>
      </c>
      <c r="B16" s="9" t="s">
        <v>21</v>
      </c>
      <c r="C16" s="9" t="s">
        <v>38</v>
      </c>
      <c r="D16" s="9" t="s">
        <v>37</v>
      </c>
      <c r="E16" s="9">
        <v>13</v>
      </c>
      <c r="F16" s="9">
        <v>12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73.459999999999994</v>
      </c>
      <c r="N16" s="15">
        <v>0.46150000000000002</v>
      </c>
    </row>
    <row r="17" spans="1:14" s="11" customFormat="1" x14ac:dyDescent="0.2">
      <c r="A17" s="8" t="s">
        <v>43</v>
      </c>
      <c r="B17" s="9" t="s">
        <v>21</v>
      </c>
      <c r="C17" s="9" t="s">
        <v>36</v>
      </c>
      <c r="D17" s="9" t="s">
        <v>37</v>
      </c>
      <c r="E17" s="9">
        <v>23</v>
      </c>
      <c r="F17" s="9">
        <v>22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86.52</v>
      </c>
      <c r="N17" s="15">
        <v>0.73909999999999998</v>
      </c>
    </row>
    <row r="18" spans="1:14" s="11" customFormat="1" x14ac:dyDescent="0.2">
      <c r="A18" s="8" t="s">
        <v>43</v>
      </c>
      <c r="B18" s="9" t="s">
        <v>21</v>
      </c>
      <c r="C18" s="9" t="s">
        <v>38</v>
      </c>
      <c r="D18" s="9" t="s">
        <v>37</v>
      </c>
      <c r="E18" s="9">
        <v>19</v>
      </c>
      <c r="F18" s="9">
        <v>19</v>
      </c>
      <c r="G18" s="9"/>
      <c r="H18" s="21"/>
      <c r="I18" s="22">
        <f t="shared" si="0"/>
        <v>0</v>
      </c>
      <c r="J18" s="21"/>
      <c r="K18" s="22">
        <v>0</v>
      </c>
      <c r="L18" s="21">
        <f t="shared" si="1"/>
        <v>0</v>
      </c>
      <c r="M18" s="9">
        <v>95</v>
      </c>
      <c r="N18" s="15">
        <v>0.53849999999999998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83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88.853999999999999</v>
      </c>
      <c r="N28" s="19">
        <f>AVERAGE(N14:N27)</f>
        <v>0.56032000000000004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CARLOS COBAXIN ZUÑIGA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MII. CARLOS COBAXIN ZUÑIGA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MAQUINAS Y EQUIPOS TERMICOS I</v>
      </c>
      <c r="B14" s="9" t="s">
        <v>31</v>
      </c>
      <c r="C14" s="9" t="str">
        <f>'1'!C14</f>
        <v>502A</v>
      </c>
      <c r="D14" s="9" t="str">
        <f>'1'!D14</f>
        <v>IEME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INSTALACIONES ELECTRICAS</v>
      </c>
      <c r="B16" s="9"/>
      <c r="C16" s="9" t="str">
        <f>'1'!C16</f>
        <v>502B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Y MAQUINAS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Y MAQUINAS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CARLOS COBAXIN ZUÑIGA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MII. CARLOS COBAXIN ZUÑIGA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MAQUINAS Y EQUIPOS TERMICOS I</v>
      </c>
      <c r="B14" s="9"/>
      <c r="C14" s="9" t="str">
        <f>'1'!C14</f>
        <v>502A</v>
      </c>
      <c r="D14" s="9" t="str">
        <f>'1'!D14</f>
        <v>IEME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MAQUINAS Y EQUIPOS TERMICOS I</v>
      </c>
      <c r="B15" s="9"/>
      <c r="C15" s="9" t="str">
        <f>'1'!C15</f>
        <v>502B</v>
      </c>
      <c r="D15" s="9" t="str">
        <f>'1'!D15</f>
        <v>IEME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INSTALACIONES ELECTRICAS</v>
      </c>
      <c r="B16" s="9"/>
      <c r="C16" s="9" t="str">
        <f>'1'!C16</f>
        <v>502B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Y MAQUINAS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Y MAQUINAS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CARLOS COBAXIN ZUÑIGA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MII. CARLOS COBAXIN ZUÑIGA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MAQUINAS Y EQUIPOS TERMICOS I</v>
      </c>
      <c r="B14" s="9"/>
      <c r="C14" s="9" t="str">
        <f>'1'!C14</f>
        <v>502A</v>
      </c>
      <c r="D14" s="9" t="str">
        <f>'1'!D14</f>
        <v>IEME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MAQUINAS Y EQUIPOS TERMICOS I</v>
      </c>
      <c r="B15" s="9"/>
      <c r="C15" s="9" t="str">
        <f>'1'!C15</f>
        <v>502B</v>
      </c>
      <c r="D15" s="9" t="str">
        <f>'1'!D15</f>
        <v>IEME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INSTALACIONES ELECTRICAS</v>
      </c>
      <c r="B16" s="9"/>
      <c r="C16" s="9" t="str">
        <f>'1'!C16</f>
        <v>502B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Y MAQUINAS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Y MAQUINAS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CARLOS COBAXIN ZUÑIGA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opLeftCell="A11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39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MII. CARLOS COBAXIN ZUÑIGA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MAQUINAS Y EQUIPOS TERMICOS I</v>
      </c>
      <c r="B14" s="9" t="s">
        <v>40</v>
      </c>
      <c r="C14" s="9" t="str">
        <f>'1'!C14</f>
        <v>502A</v>
      </c>
      <c r="D14" s="9" t="str">
        <f>'1'!D14</f>
        <v>IEME</v>
      </c>
      <c r="E14" s="9">
        <f>'1'!E14</f>
        <v>14</v>
      </c>
      <c r="F14" s="9">
        <v>18</v>
      </c>
      <c r="G14" s="9">
        <v>1</v>
      </c>
      <c r="H14" s="10">
        <f>(F14+G14)/E14</f>
        <v>1.3571428571428572</v>
      </c>
      <c r="I14" s="9">
        <f t="shared" ref="I14:I27" si="0">(E14-SUM(F14:G14))-K14</f>
        <v>-6</v>
      </c>
      <c r="J14" s="10">
        <f t="shared" ref="J14:J27" si="1">I14/E14</f>
        <v>-0.42857142857142855</v>
      </c>
      <c r="K14" s="9">
        <v>1</v>
      </c>
      <c r="L14" s="10">
        <f t="shared" ref="L14:L27" si="2">K14/E14</f>
        <v>7.1428571428571425E-2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MAQUINAS Y EQUIPOS TERMICOS I</v>
      </c>
      <c r="B15" s="9" t="s">
        <v>40</v>
      </c>
      <c r="C15" s="9" t="str">
        <f>'1'!C15</f>
        <v>502B</v>
      </c>
      <c r="D15" s="9" t="str">
        <f>'1'!D15</f>
        <v>IEME</v>
      </c>
      <c r="E15" s="9">
        <f>'1'!E15</f>
        <v>16</v>
      </c>
      <c r="F15" s="9">
        <v>15</v>
      </c>
      <c r="G15" s="9">
        <v>0</v>
      </c>
      <c r="H15" s="10">
        <f t="shared" ref="H15:H17" si="3">(F15+G15)/E15</f>
        <v>0.9375</v>
      </c>
      <c r="I15" s="9">
        <f t="shared" si="0"/>
        <v>1</v>
      </c>
      <c r="J15" s="10">
        <f t="shared" si="1"/>
        <v>6.25E-2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INSTALACIONES ELECTRICAS</v>
      </c>
      <c r="B16" s="9" t="s">
        <v>40</v>
      </c>
      <c r="C16" s="9" t="str">
        <f>'1'!C16</f>
        <v>502B</v>
      </c>
      <c r="D16" s="9" t="str">
        <f>'1'!D16</f>
        <v>IEME</v>
      </c>
      <c r="E16" s="9">
        <f>'1'!E16</f>
        <v>13</v>
      </c>
      <c r="F16" s="9">
        <v>35</v>
      </c>
      <c r="G16" s="9">
        <v>0</v>
      </c>
      <c r="H16" s="10">
        <f t="shared" si="3"/>
        <v>2.6923076923076925</v>
      </c>
      <c r="I16" s="9">
        <f t="shared" si="0"/>
        <v>-22</v>
      </c>
      <c r="J16" s="10">
        <f t="shared" si="1"/>
        <v>-1.6923076923076923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 t="str">
        <f>'1'!A18</f>
        <v>SISTEMAS Y MAQUINAS DE FLUIDOS</v>
      </c>
      <c r="B17" s="9" t="s">
        <v>40</v>
      </c>
      <c r="C17" s="9" t="str">
        <f>'1'!C18</f>
        <v>502B</v>
      </c>
      <c r="D17" s="9" t="str">
        <f>'1'!D18</f>
        <v>IEME</v>
      </c>
      <c r="E17" s="9">
        <f>'1'!E18</f>
        <v>19</v>
      </c>
      <c r="F17" s="9">
        <v>20</v>
      </c>
      <c r="G17" s="9">
        <v>3</v>
      </c>
      <c r="H17" s="10">
        <f t="shared" si="3"/>
        <v>1.2105263157894737</v>
      </c>
      <c r="I17" s="9">
        <f t="shared" si="0"/>
        <v>-4</v>
      </c>
      <c r="J17" s="10">
        <f t="shared" si="1"/>
        <v>-0.21052631578947367</v>
      </c>
      <c r="K17" s="9">
        <v>0</v>
      </c>
      <c r="L17" s="10">
        <f t="shared" si="2"/>
        <v>0</v>
      </c>
      <c r="M17" s="9">
        <v>75</v>
      </c>
      <c r="N17" s="15">
        <v>0.83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62</v>
      </c>
      <c r="F27" s="17">
        <f>SUM(F14:F26)</f>
        <v>88</v>
      </c>
      <c r="G27" s="17">
        <f>SUM(G14:G26)</f>
        <v>4</v>
      </c>
      <c r="H27" s="18">
        <f>SUM(F27:G27)/E27</f>
        <v>1.4838709677419355</v>
      </c>
      <c r="I27" s="17">
        <f t="shared" si="0"/>
        <v>-31</v>
      </c>
      <c r="J27" s="18">
        <f t="shared" si="1"/>
        <v>-0.5</v>
      </c>
      <c r="K27" s="17">
        <f>SUM(K14:K26)</f>
        <v>1</v>
      </c>
      <c r="L27" s="18">
        <f t="shared" si="2"/>
        <v>1.6129032258064516E-2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MII. CARLOS COBAXIN ZUÑIGA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2022-10-19T04:12:16Z</dcterms:modified>
  <cp:category/>
  <cp:contentStatus/>
</cp:coreProperties>
</file>