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3.png" ContentType="image/png"/>
  <Override PartName="/xl/media/image4.png" ContentType="image/png"/>
  <Override PartName="/xl/comments5.xml" ContentType="application/vnd.openxmlformats-officedocument.spreadsheetml.comments+xml"/>
  <Override PartName="/xl/comments1.xml" ContentType="application/vnd.openxmlformats-officedocument.spreadsheetml.comments+xml"/>
  <Override PartName="/xl/drawings/_rels/drawing5.xml.rels" ContentType="application/vnd.openxmlformats-package.relationships+xml"/>
  <Override PartName="/xl/drawings/_rels/drawing2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vmlDrawing3.vml" ContentType="application/vnd.openxmlformats-officedocument.vmlDrawing"/>
  <Override PartName="/xl/drawings/drawing4.xml" ContentType="application/vnd.openxmlformats-officedocument.drawing+xml"/>
  <Override PartName="/xl/drawings/vmlDrawing4.vml" ContentType="application/vnd.openxmlformats-officedocument.vmlDrawing"/>
  <Override PartName="/xl/drawings/drawing5.xml" ContentType="application/vnd.openxmlformats-officedocument.drawing+xml"/>
  <Override PartName="/xl/drawings/vmlDrawing5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Final" sheetId="5" state="visible" r:id="rId6"/>
  </sheets>
  <definedNames>
    <definedName function="false" hidden="false" localSheetId="0" name="_xlnm.Print_Area" vbProcedure="false">'1'!$A$1:$N$37</definedName>
    <definedName function="false" hidden="false" localSheetId="1" name="_xlnm.Print_Area" vbProcedure="false">'2'!$A$1:$N$37</definedName>
    <definedName function="false" hidden="false" localSheetId="2" name="_xlnm.Print_Area" vbProcedure="false">'3'!$A$1:$N$37</definedName>
    <definedName function="false" hidden="false" localSheetId="3" name="_xlnm.Print_Area" vbProcedure="false">'4'!$A$1:$N$37</definedName>
    <definedName function="false" hidden="false" localSheetId="4" name="_xlnm.Print_Area" vbProcedure="false">Final!$A$1:$N$37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<sst xmlns="http://schemas.openxmlformats.org/spreadsheetml/2006/main" count="204" uniqueCount="49">
  <si>
    <t xml:space="preserve">Reporte Parcial y Final del Semestre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</si>
  <si>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</si>
  <si>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</si>
  <si>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</si>
  <si>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</si>
  <si>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Reporte No.</t>
  </si>
  <si>
    <t xml:space="preserve">1°</t>
  </si>
  <si>
    <t xml:space="preserve">Grupos Atendidos:</t>
  </si>
  <si>
    <t xml:space="preserve">Asig. dif.</t>
  </si>
  <si>
    <t xml:space="preserve">Periodo Escolar:</t>
  </si>
  <si>
    <t xml:space="preserve">Sep 2022-Ene 2023</t>
  </si>
  <si>
    <t xml:space="preserve">PROFESOR (A):</t>
  </si>
  <si>
    <t xml:space="preserve">ROGELIO ENRIQUE TELONA TORRES</t>
  </si>
  <si>
    <t xml:space="preserve">ASIGNATURA</t>
  </si>
  <si>
    <t xml:space="preserve">UNI.</t>
  </si>
  <si>
    <t xml:space="preserve">SEM.</t>
  </si>
  <si>
    <t xml:space="preserve">CARRERA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</si>
  <si>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</si>
  <si>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</si>
  <si>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</si>
  <si>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</si>
  <si>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</si>
  <si>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</si>
  <si>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</si>
  <si>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</si>
  <si>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</si>
  <si>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EP/O</t>
  </si>
  <si>
    <t xml:space="preserve">ES/R</t>
  </si>
  <si>
    <t xml:space="preserve">MATEMÁTICAS DISCRETAS</t>
  </si>
  <si>
    <t xml:space="preserve">S/E</t>
  </si>
  <si>
    <t xml:space="preserve">110-A</t>
  </si>
  <si>
    <t xml:space="preserve">IINF</t>
  </si>
  <si>
    <t xml:space="preserve">FUNDAMENTOS DE PROGRAMACIÓN</t>
  </si>
  <si>
    <t xml:space="preserve">DESARROLLO DE APLICACIONES WEB</t>
  </si>
  <si>
    <t xml:space="preserve">710-A</t>
  </si>
  <si>
    <t xml:space="preserve">DESARROLLO DE APLICACIONES MOVILES</t>
  </si>
  <si>
    <t xml:space="preserve">TOTAL</t>
  </si>
  <si>
    <t xml:space="preserve">-</t>
  </si>
  <si>
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</si>
  <si>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 xml:space="preserve">PROFESOR(A)</t>
  </si>
  <si>
    <t xml:space="preserve">JEFA(E) DE CARRERA</t>
  </si>
  <si>
    <t xml:space="preserve">GUADALUPE ZETINA CRUZ</t>
  </si>
  <si>
    <t xml:space="preserve">II</t>
  </si>
  <si>
    <t xml:space="preserve">III</t>
  </si>
  <si>
    <t xml:space="preserve">IV</t>
  </si>
  <si>
    <t xml:space="preserve">V</t>
  </si>
  <si>
    <t xml:space="preserve">VI</t>
  </si>
  <si>
    <t xml:space="preserve">Final</t>
  </si>
  <si>
    <t xml:space="preserve">T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</si>
</sst>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%"/>
    <numFmt numFmtId="166" formatCode="0.0%"/>
    <numFmt numFmtId="167" formatCode="General"/>
    <numFmt numFmtId="168" formatCode="0.0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2" borderId="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2436120</xdr:colOff>
      <xdr:row>0</xdr:row>
      <xdr:rowOff>744840</xdr:rowOff>
    </xdr:to>
    <xdr:pic>
      <xdr:nvPicPr>
        <xdr:cNvPr id="0" name="Imagen 3" descr="Inicio - TecNM Celaya"/>
        <xdr:cNvPicPr/>
      </xdr:nvPicPr>
      <xdr:blipFill>
        <a:blip r:embed="rId1"/>
        <a:stretch/>
      </xdr:blipFill>
      <xdr:spPr>
        <a:xfrm>
          <a:off x="0" y="0"/>
          <a:ext cx="243612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631800</xdr:colOff>
      <xdr:row>0</xdr:row>
      <xdr:rowOff>753480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11913480" y="56160"/>
          <a:ext cx="1569600" cy="6973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2436120</xdr:colOff>
      <xdr:row>0</xdr:row>
      <xdr:rowOff>744840</xdr:rowOff>
    </xdr:to>
    <xdr:pic>
      <xdr:nvPicPr>
        <xdr:cNvPr id="2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612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33480</xdr:rowOff>
    </xdr:from>
    <xdr:to>
      <xdr:col>13</xdr:col>
      <xdr:colOff>676440</xdr:colOff>
      <xdr:row>0</xdr:row>
      <xdr:rowOff>730800</xdr:rowOff>
    </xdr:to>
    <xdr:pic>
      <xdr:nvPicPr>
        <xdr:cNvPr id="3" name="Imagen 2" descr=""/>
        <xdr:cNvPicPr/>
      </xdr:nvPicPr>
      <xdr:blipFill>
        <a:blip r:embed="rId2"/>
        <a:stretch/>
      </xdr:blipFill>
      <xdr:spPr>
        <a:xfrm>
          <a:off x="11958120" y="33480"/>
          <a:ext cx="1569600" cy="6973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2436120</xdr:colOff>
      <xdr:row>0</xdr:row>
      <xdr:rowOff>744840</xdr:rowOff>
    </xdr:to>
    <xdr:pic>
      <xdr:nvPicPr>
        <xdr:cNvPr id="4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612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676440</xdr:colOff>
      <xdr:row>0</xdr:row>
      <xdr:rowOff>764640</xdr:rowOff>
    </xdr:to>
    <xdr:pic>
      <xdr:nvPicPr>
        <xdr:cNvPr id="5" name="Imagen 2" descr=""/>
        <xdr:cNvPicPr/>
      </xdr:nvPicPr>
      <xdr:blipFill>
        <a:blip r:embed="rId2"/>
        <a:stretch/>
      </xdr:blipFill>
      <xdr:spPr>
        <a:xfrm>
          <a:off x="11958120" y="67320"/>
          <a:ext cx="1569600" cy="6973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2436120</xdr:colOff>
      <xdr:row>0</xdr:row>
      <xdr:rowOff>744840</xdr:rowOff>
    </xdr:to>
    <xdr:pic>
      <xdr:nvPicPr>
        <xdr:cNvPr id="6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612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665280</xdr:colOff>
      <xdr:row>0</xdr:row>
      <xdr:rowOff>742320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11946960" y="45000"/>
          <a:ext cx="1569600" cy="6973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2436120</xdr:colOff>
      <xdr:row>0</xdr:row>
      <xdr:rowOff>744840</xdr:rowOff>
    </xdr:to>
    <xdr:pic>
      <xdr:nvPicPr>
        <xdr:cNvPr id="8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612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665280</xdr:colOff>
      <xdr:row>0</xdr:row>
      <xdr:rowOff>719640</xdr:rowOff>
    </xdr:to>
    <xdr:pic>
      <xdr:nvPicPr>
        <xdr:cNvPr id="9" name="Imagen 2" descr=""/>
        <xdr:cNvPicPr/>
      </xdr:nvPicPr>
      <xdr:blipFill>
        <a:blip r:embed="rId2"/>
        <a:stretch/>
      </xdr:blipFill>
      <xdr:spPr>
        <a:xfrm>
          <a:off x="11946960" y="22320"/>
          <a:ext cx="1569600" cy="6973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4" colorId="64" zoomScale="90" zoomScaleNormal="90" zoomScalePageLayoutView="100" workbookViewId="0">
      <selection pane="topLeft" activeCell="A14" activeCellId="0" sqref="A14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5"/>
    <col collapsed="false" customWidth="true" hidden="false" outlineLevel="0" max="5" min="5" style="1" width="9.43"/>
    <col collapsed="false" customWidth="true" hidden="false" outlineLevel="0" max="12" min="6" style="1" width="7.57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2.8" hidden="false" customHeight="false" outlineLevel="0" collapsed="false">
      <c r="A8" s="8" t="s">
        <v>5</v>
      </c>
      <c r="B8" s="9" t="s">
        <v>6</v>
      </c>
      <c r="C8" s="9"/>
      <c r="D8" s="10" t="s">
        <v>7</v>
      </c>
      <c r="E8" s="11" t="n">
        <v>2</v>
      </c>
      <c r="G8" s="8" t="s">
        <v>8</v>
      </c>
      <c r="H8" s="11" t="n">
        <v>4</v>
      </c>
      <c r="I8" s="12" t="s">
        <v>9</v>
      </c>
      <c r="J8" s="12"/>
      <c r="K8" s="12"/>
      <c r="L8" s="9" t="s">
        <v>10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19" t="s">
        <v>28</v>
      </c>
      <c r="B14" s="20" t="s">
        <v>29</v>
      </c>
      <c r="C14" s="20" t="s">
        <v>30</v>
      </c>
      <c r="D14" s="20" t="s">
        <v>31</v>
      </c>
      <c r="E14" s="20" t="n">
        <v>33</v>
      </c>
      <c r="F14" s="20" t="n">
        <v>0</v>
      </c>
      <c r="G14" s="20"/>
      <c r="H14" s="21"/>
      <c r="I14" s="20" t="n">
        <f aca="false">(E14-SUM(F14:G14))-K14</f>
        <v>33</v>
      </c>
      <c r="J14" s="21"/>
      <c r="K14" s="20" t="n">
        <v>0</v>
      </c>
      <c r="L14" s="21" t="n">
        <f aca="false">K14/E14</f>
        <v>0</v>
      </c>
      <c r="M14" s="20"/>
      <c r="N14" s="22"/>
    </row>
    <row r="15" s="23" customFormat="true" ht="12.8" hidden="false" customHeight="false" outlineLevel="0" collapsed="false">
      <c r="A15" s="19" t="s">
        <v>32</v>
      </c>
      <c r="B15" s="20" t="s">
        <v>29</v>
      </c>
      <c r="C15" s="20" t="s">
        <v>30</v>
      </c>
      <c r="D15" s="20" t="s">
        <v>31</v>
      </c>
      <c r="E15" s="20" t="n">
        <v>35</v>
      </c>
      <c r="F15" s="20" t="n">
        <v>0</v>
      </c>
      <c r="G15" s="20"/>
      <c r="H15" s="21"/>
      <c r="I15" s="20" t="n">
        <f aca="false">(E15-SUM(F15:G15))-K15</f>
        <v>35</v>
      </c>
      <c r="J15" s="21"/>
      <c r="K15" s="20" t="n">
        <v>0</v>
      </c>
      <c r="L15" s="21" t="n">
        <f aca="false">K15/E15</f>
        <v>0</v>
      </c>
      <c r="M15" s="20"/>
      <c r="N15" s="22"/>
    </row>
    <row r="16" s="23" customFormat="true" ht="13.25" hidden="false" customHeight="false" outlineLevel="0" collapsed="false">
      <c r="A16" s="19" t="s">
        <v>33</v>
      </c>
      <c r="B16" s="20" t="s">
        <v>25</v>
      </c>
      <c r="C16" s="20" t="s">
        <v>34</v>
      </c>
      <c r="D16" s="20" t="s">
        <v>31</v>
      </c>
      <c r="E16" s="20" t="n">
        <v>17</v>
      </c>
      <c r="F16" s="20" t="n">
        <v>12</v>
      </c>
      <c r="G16" s="20"/>
      <c r="H16" s="21"/>
      <c r="I16" s="20" t="n">
        <f aca="false">(E16-SUM(F16:G16))-K16</f>
        <v>5</v>
      </c>
      <c r="J16" s="21"/>
      <c r="K16" s="20" t="n">
        <v>0</v>
      </c>
      <c r="L16" s="21" t="n">
        <f aca="false">K16/E16</f>
        <v>0</v>
      </c>
      <c r="M16" s="20" t="n">
        <v>64</v>
      </c>
      <c r="N16" s="22" t="n">
        <v>0.71</v>
      </c>
    </row>
    <row r="17" s="23" customFormat="true" ht="12.8" hidden="false" customHeight="false" outlineLevel="0" collapsed="false">
      <c r="A17" s="19" t="s">
        <v>35</v>
      </c>
      <c r="B17" s="20" t="s">
        <v>25</v>
      </c>
      <c r="C17" s="20" t="s">
        <v>34</v>
      </c>
      <c r="D17" s="20" t="s">
        <v>31</v>
      </c>
      <c r="E17" s="20" t="n">
        <v>16</v>
      </c>
      <c r="F17" s="20" t="n">
        <v>13</v>
      </c>
      <c r="G17" s="20"/>
      <c r="H17" s="21"/>
      <c r="I17" s="20" t="n">
        <f aca="false">(E17-SUM(F17:G17))-K17</f>
        <v>3</v>
      </c>
      <c r="J17" s="21"/>
      <c r="K17" s="20" t="n">
        <v>0</v>
      </c>
      <c r="L17" s="21" t="n">
        <f aca="false">K17/E17</f>
        <v>0</v>
      </c>
      <c r="M17" s="20" t="n">
        <v>75</v>
      </c>
      <c r="N17" s="22" t="n">
        <v>0.75</v>
      </c>
    </row>
    <row r="18" s="23" customFormat="true" ht="12.75" hidden="false" customHeight="false" outlineLevel="0" collapsed="false">
      <c r="A18" s="19"/>
      <c r="B18" s="20"/>
      <c r="C18" s="20"/>
      <c r="D18" s="20"/>
      <c r="E18" s="20"/>
      <c r="F18" s="20"/>
      <c r="G18" s="20"/>
      <c r="H18" s="21"/>
      <c r="I18" s="20" t="n">
        <f aca="false">(E18-SUM(F18:G18))-K18</f>
        <v>0</v>
      </c>
      <c r="J18" s="21"/>
      <c r="K18" s="20"/>
      <c r="L18" s="21"/>
      <c r="M18" s="20"/>
      <c r="N18" s="22"/>
    </row>
    <row r="19" s="23" customFormat="true" ht="13.8" hidden="false" customHeight="false" outlineLevel="0" collapsed="false">
      <c r="A19" s="19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4"/>
      <c r="N19" s="22"/>
    </row>
    <row r="20" s="23" customFormat="true" ht="12.75" hidden="false" customHeight="false" outlineLevel="0" collapsed="false">
      <c r="A20" s="19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19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19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19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19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19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19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19"/>
      <c r="B27" s="20"/>
      <c r="C27" s="20"/>
      <c r="D27" s="20"/>
      <c r="E27" s="20"/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3.5" hidden="false" customHeight="false" outlineLevel="0" collapsed="false">
      <c r="A28" s="25" t="s">
        <v>36</v>
      </c>
      <c r="B28" s="26" t="s">
        <v>37</v>
      </c>
      <c r="C28" s="26" t="s">
        <v>37</v>
      </c>
      <c r="D28" s="26" t="s">
        <v>37</v>
      </c>
      <c r="E28" s="26" t="n">
        <f aca="false">SUM(E14:E27)</f>
        <v>101</v>
      </c>
      <c r="F28" s="26" t="n">
        <f aca="false">SUM(F14:F27)</f>
        <v>25</v>
      </c>
      <c r="G28" s="26" t="n">
        <f aca="false">SUM(G14:G27)</f>
        <v>0</v>
      </c>
      <c r="H28" s="27"/>
      <c r="I28" s="26" t="n">
        <f aca="false">(E28-SUM(F28:G28))-K28</f>
        <v>76</v>
      </c>
      <c r="J28" s="27"/>
      <c r="K28" s="26" t="n">
        <f aca="false">SUM(K14:K27)</f>
        <v>0</v>
      </c>
      <c r="L28" s="27" t="n">
        <f aca="false">K28/E28</f>
        <v>0</v>
      </c>
      <c r="M28" s="26" t="n">
        <f aca="false">AVERAGE(M14:M27)</f>
        <v>69.5</v>
      </c>
      <c r="N28" s="28" t="n">
        <f aca="false">AVERAGE(N14:N27)</f>
        <v>0.73</v>
      </c>
    </row>
    <row r="30" customFormat="false" ht="120" hidden="false" customHeight="true" outlineLevel="0" collapsed="false">
      <c r="A30" s="29" t="s">
        <v>38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2.75" hidden="false" customHeight="false" outlineLevel="0" collapsed="false">
      <c r="A32" s="30"/>
    </row>
    <row r="33" customFormat="false" ht="12.75" hidden="false" customHeight="true" outlineLevel="0" collapsed="false">
      <c r="B33" s="31" t="s">
        <v>39</v>
      </c>
      <c r="C33" s="31"/>
      <c r="D33" s="31"/>
      <c r="G33" s="4" t="s">
        <v>40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2" t="e">
        <f aca="false">#REF!</f>
        <v>#REF!</v>
      </c>
      <c r="B35" s="32"/>
      <c r="C35" s="13"/>
      <c r="E35" s="33"/>
      <c r="F35" s="33"/>
      <c r="G35" s="33"/>
      <c r="H35" s="33"/>
    </row>
    <row r="36" customFormat="false" ht="12.75" hidden="true" customHeight="false" outlineLevel="0" collapsed="false"/>
    <row r="37" customFormat="false" ht="45" hidden="false" customHeight="true" outlineLevel="0" collapsed="false">
      <c r="B37" s="34" t="str">
        <f aca="false">B10</f>
        <v>ROGELIO ENRIQUE TELONA TORRES</v>
      </c>
      <c r="C37" s="34"/>
      <c r="D37" s="34"/>
      <c r="E37" s="35"/>
      <c r="F37" s="35"/>
      <c r="G37" s="36" t="s">
        <v>41</v>
      </c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4" colorId="64" zoomScale="90" zoomScaleNormal="90" zoomScalePageLayoutView="100" workbookViewId="0">
      <selection pane="topLeft" activeCell="E7" activeCellId="0" sqref="E7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5"/>
    <col collapsed="false" customWidth="true" hidden="false" outlineLevel="0" max="5" min="5" style="1" width="9.43"/>
    <col collapsed="false" customWidth="true" hidden="false" outlineLevel="0" max="12" min="6" style="1" width="7.57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tr">
        <f aca="false">'1'!E6</f>
        <v>INFORMÁTICA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2</v>
      </c>
      <c r="C8" s="9"/>
      <c r="D8" s="10" t="s">
        <v>7</v>
      </c>
      <c r="E8" s="37" t="n">
        <f aca="false">'1'!E8</f>
        <v>2</v>
      </c>
      <c r="G8" s="8" t="s">
        <v>8</v>
      </c>
      <c r="H8" s="37" t="n">
        <f aca="false">'1'!H8</f>
        <v>4</v>
      </c>
      <c r="I8" s="12" t="s">
        <v>9</v>
      </c>
      <c r="J8" s="12"/>
      <c r="K8" s="12"/>
      <c r="L8" s="9" t="str">
        <f aca="false">'1'!L8</f>
        <v>Sep 2022-Ene 2023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75" hidden="false" customHeight="false" outlineLevel="0" collapsed="false">
      <c r="A14" s="20" t="str">
        <f aca="false">'1'!A14</f>
        <v>MATEMÁTICAS DISCRETAS</v>
      </c>
      <c r="B14" s="20" t="s">
        <v>25</v>
      </c>
      <c r="C14" s="20" t="str">
        <f aca="false">'1'!C14</f>
        <v>110-A</v>
      </c>
      <c r="D14" s="20" t="str">
        <f aca="false">'1'!D14</f>
        <v>IINF</v>
      </c>
      <c r="E14" s="20" t="n">
        <f aca="false">'1'!E14</f>
        <v>33</v>
      </c>
      <c r="F14" s="20" t="n">
        <v>24</v>
      </c>
      <c r="G14" s="20"/>
      <c r="H14" s="21"/>
      <c r="I14" s="20" t="n">
        <f aca="false">(E14-SUM(F14:G14))-K14</f>
        <v>9</v>
      </c>
      <c r="J14" s="21"/>
      <c r="K14" s="20" t="n">
        <v>0</v>
      </c>
      <c r="L14" s="21" t="n">
        <f aca="false">K14/E14</f>
        <v>0</v>
      </c>
      <c r="M14" s="20" t="n">
        <v>62</v>
      </c>
      <c r="N14" s="22" t="n">
        <v>0.73</v>
      </c>
    </row>
    <row r="15" s="23" customFormat="true" ht="12.75" hidden="false" customHeight="false" outlineLevel="0" collapsed="false">
      <c r="A15" s="20" t="str">
        <f aca="false">'1'!A14</f>
        <v>MATEMÁTICAS DISCRETAS</v>
      </c>
      <c r="B15" s="20" t="s">
        <v>42</v>
      </c>
      <c r="C15" s="20" t="str">
        <f aca="false">'1'!C14</f>
        <v>110-A</v>
      </c>
      <c r="D15" s="20" t="str">
        <f aca="false">'1'!D14</f>
        <v>IINF</v>
      </c>
      <c r="E15" s="20" t="n">
        <f aca="false">'1'!E14</f>
        <v>33</v>
      </c>
      <c r="F15" s="20" t="n">
        <v>25</v>
      </c>
      <c r="G15" s="20"/>
      <c r="H15" s="21"/>
      <c r="I15" s="20" t="n">
        <f aca="false">(E15-SUM(F15:G15))-K15</f>
        <v>8</v>
      </c>
      <c r="J15" s="21"/>
      <c r="K15" s="20" t="n">
        <v>0</v>
      </c>
      <c r="L15" s="21" t="n">
        <f aca="false">K15/E15</f>
        <v>0</v>
      </c>
      <c r="M15" s="20" t="n">
        <v>65</v>
      </c>
      <c r="N15" s="22" t="n">
        <v>0.76</v>
      </c>
    </row>
    <row r="16" s="23" customFormat="true" ht="12.75" hidden="false" customHeight="false" outlineLevel="0" collapsed="false">
      <c r="A16" s="20" t="str">
        <f aca="false">'1'!A15</f>
        <v>FUNDAMENTOS DE PROGRAMACIÓN</v>
      </c>
      <c r="B16" s="20" t="s">
        <v>25</v>
      </c>
      <c r="C16" s="20" t="str">
        <f aca="false">'1'!C15</f>
        <v>110-A</v>
      </c>
      <c r="D16" s="20" t="str">
        <f aca="false">'1'!D15</f>
        <v>IINF</v>
      </c>
      <c r="E16" s="20" t="n">
        <f aca="false">'1'!E15</f>
        <v>35</v>
      </c>
      <c r="F16" s="20" t="n">
        <v>26</v>
      </c>
      <c r="G16" s="20"/>
      <c r="H16" s="21"/>
      <c r="I16" s="20" t="n">
        <f aca="false">(E16-SUM(F16:G16))-K16</f>
        <v>9</v>
      </c>
      <c r="J16" s="21"/>
      <c r="K16" s="20" t="n">
        <v>0</v>
      </c>
      <c r="L16" s="21" t="n">
        <f aca="false">K16/E16</f>
        <v>0</v>
      </c>
      <c r="M16" s="20" t="n">
        <v>62</v>
      </c>
      <c r="N16" s="22" t="n">
        <v>0.74</v>
      </c>
    </row>
    <row r="17" s="23" customFormat="true" ht="12.75" hidden="false" customHeight="false" outlineLevel="0" collapsed="false">
      <c r="A17" s="20" t="str">
        <f aca="false">'1'!A16</f>
        <v>DESARROLLO DE APLICACIONES WEB</v>
      </c>
      <c r="B17" s="20" t="s">
        <v>29</v>
      </c>
      <c r="C17" s="20" t="str">
        <f aca="false">'1'!C16</f>
        <v>710-A</v>
      </c>
      <c r="D17" s="20" t="str">
        <f aca="false">'1'!D16</f>
        <v>IINF</v>
      </c>
      <c r="E17" s="20" t="n">
        <f aca="false">'1'!E16</f>
        <v>17</v>
      </c>
      <c r="F17" s="20" t="n">
        <v>0</v>
      </c>
      <c r="G17" s="20"/>
      <c r="H17" s="21"/>
      <c r="I17" s="20" t="n">
        <f aca="false">(E17-SUM(F17:G17))-K17</f>
        <v>17</v>
      </c>
      <c r="J17" s="21"/>
      <c r="K17" s="20" t="n">
        <v>0</v>
      </c>
      <c r="L17" s="21" t="n">
        <f aca="false">K17/E17</f>
        <v>0</v>
      </c>
      <c r="M17" s="20"/>
      <c r="N17" s="22"/>
    </row>
    <row r="18" s="23" customFormat="true" ht="12.75" hidden="false" customHeight="false" outlineLevel="0" collapsed="false">
      <c r="A18" s="20" t="str">
        <f aca="false">'1'!A17</f>
        <v>DESARROLLO DE APLICACIONES MOVILES</v>
      </c>
      <c r="B18" s="20" t="s">
        <v>29</v>
      </c>
      <c r="C18" s="20" t="str">
        <f aca="false">'1'!C17</f>
        <v>710-A</v>
      </c>
      <c r="D18" s="20" t="str">
        <f aca="false">'1'!D17</f>
        <v>IINF</v>
      </c>
      <c r="E18" s="20" t="n">
        <f aca="false">'1'!E17</f>
        <v>16</v>
      </c>
      <c r="F18" s="20" t="n">
        <v>0</v>
      </c>
      <c r="G18" s="20"/>
      <c r="H18" s="21"/>
      <c r="I18" s="20" t="n">
        <f aca="false">(E18-SUM(F18:G18))-K18</f>
        <v>16</v>
      </c>
      <c r="J18" s="21"/>
      <c r="K18" s="20" t="n">
        <v>0</v>
      </c>
      <c r="L18" s="21" t="n">
        <f aca="false">K18/E18</f>
        <v>0</v>
      </c>
      <c r="M18" s="20"/>
      <c r="N18" s="22"/>
    </row>
    <row r="19" s="23" customFormat="true" ht="12.75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3.5" hidden="false" customHeight="false" outlineLevel="0" collapsed="false">
      <c r="A28" s="25" t="s">
        <v>36</v>
      </c>
      <c r="B28" s="26" t="s">
        <v>37</v>
      </c>
      <c r="C28" s="26" t="s">
        <v>37</v>
      </c>
      <c r="D28" s="26" t="s">
        <v>37</v>
      </c>
      <c r="E28" s="26" t="n">
        <f aca="false">SUM(E14:E27)</f>
        <v>134</v>
      </c>
      <c r="F28" s="26" t="n">
        <f aca="false">SUM(F14:F27)</f>
        <v>75</v>
      </c>
      <c r="G28" s="26" t="n">
        <f aca="false">SUM(G14:G27)</f>
        <v>0</v>
      </c>
      <c r="H28" s="27" t="n">
        <f aca="false">SUM(F28:G28)/E28</f>
        <v>0.559701492537313</v>
      </c>
      <c r="I28" s="26" t="n">
        <f aca="false">(E28-SUM(F28:G28))-K28</f>
        <v>59</v>
      </c>
      <c r="J28" s="27" t="n">
        <f aca="false">I28/E28</f>
        <v>0.440298507462687</v>
      </c>
      <c r="K28" s="26" t="n">
        <f aca="false">SUM(K14:K27)</f>
        <v>0</v>
      </c>
      <c r="L28" s="27" t="n">
        <f aca="false">K28/E28</f>
        <v>0</v>
      </c>
      <c r="M28" s="26" t="n">
        <f aca="false">AVERAGE(M14:M27)</f>
        <v>63</v>
      </c>
      <c r="N28" s="28" t="n">
        <f aca="false">AVERAGE(N14:N27)</f>
        <v>0.743333333333333</v>
      </c>
    </row>
    <row r="30" customFormat="false" ht="120" hidden="false" customHeight="true" outlineLevel="0" collapsed="false">
      <c r="A30" s="29" t="s">
        <v>38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2.75" hidden="false" customHeight="false" outlineLevel="0" collapsed="false">
      <c r="A32" s="30"/>
    </row>
    <row r="33" customFormat="false" ht="12.75" hidden="false" customHeight="true" outlineLevel="0" collapsed="false">
      <c r="B33" s="31" t="s">
        <v>39</v>
      </c>
      <c r="C33" s="31"/>
      <c r="D33" s="31"/>
      <c r="G33" s="4" t="s">
        <v>40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2" t="e">
        <f aca="false">#REF!</f>
        <v>#REF!</v>
      </c>
      <c r="B35" s="32"/>
      <c r="C35" s="13"/>
      <c r="E35" s="33"/>
      <c r="F35" s="33"/>
      <c r="G35" s="33"/>
      <c r="H35" s="33"/>
    </row>
    <row r="36" customFormat="false" ht="12.75" hidden="true" customHeight="false" outlineLevel="0" collapsed="false"/>
    <row r="37" customFormat="false" ht="45" hidden="false" customHeight="true" outlineLevel="0" collapsed="false">
      <c r="B37" s="34" t="str">
        <f aca="false">B10</f>
        <v>ROGELIO ENRIQUE TELONA TORRES</v>
      </c>
      <c r="C37" s="34"/>
      <c r="D37" s="34"/>
      <c r="E37" s="35"/>
      <c r="F37" s="35"/>
      <c r="G37" s="36" t="s">
        <v>41</v>
      </c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9" colorId="64" zoomScale="90" zoomScaleNormal="90" zoomScalePageLayoutView="100" workbookViewId="0">
      <selection pane="topLeft" activeCell="E7" activeCellId="0" sqref="E7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5"/>
    <col collapsed="false" customWidth="true" hidden="false" outlineLevel="0" max="5" min="5" style="1" width="9.43"/>
    <col collapsed="false" customWidth="true" hidden="false" outlineLevel="0" max="12" min="6" style="1" width="7.57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tr">
        <f aca="false">'1'!E6</f>
        <v>INFORMÁTICA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3</v>
      </c>
      <c r="C8" s="9"/>
      <c r="D8" s="10" t="s">
        <v>7</v>
      </c>
      <c r="E8" s="37" t="n">
        <f aca="false">'1'!E8</f>
        <v>2</v>
      </c>
      <c r="G8" s="8" t="s">
        <v>8</v>
      </c>
      <c r="H8" s="37" t="n">
        <f aca="false">'1'!H8</f>
        <v>4</v>
      </c>
      <c r="I8" s="12" t="s">
        <v>9</v>
      </c>
      <c r="J8" s="12"/>
      <c r="K8" s="12"/>
      <c r="L8" s="9" t="str">
        <f aca="false">'1'!L8</f>
        <v>Sep 2022-Ene 2023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75" hidden="false" customHeight="false" outlineLevel="0" collapsed="false">
      <c r="A14" s="20" t="str">
        <f aca="false">'1'!A14</f>
        <v>MATEMÁTICAS DISCRETAS</v>
      </c>
      <c r="B14" s="20" t="s">
        <v>43</v>
      </c>
      <c r="C14" s="20" t="str">
        <f aca="false">'1'!C14</f>
        <v>110-A</v>
      </c>
      <c r="D14" s="20" t="str">
        <f aca="false">'1'!D14</f>
        <v>IINF</v>
      </c>
      <c r="E14" s="20" t="n">
        <f aca="false">'1'!E14</f>
        <v>33</v>
      </c>
      <c r="F14" s="20" t="n">
        <v>23</v>
      </c>
      <c r="G14" s="20"/>
      <c r="H14" s="21"/>
      <c r="I14" s="20" t="n">
        <f aca="false">(E14-SUM(F14:G14))-K14</f>
        <v>10</v>
      </c>
      <c r="J14" s="21"/>
      <c r="K14" s="20" t="n">
        <v>0</v>
      </c>
      <c r="L14" s="21" t="n">
        <f aca="false">K14/E14</f>
        <v>0</v>
      </c>
      <c r="M14" s="20" t="n">
        <v>64</v>
      </c>
      <c r="N14" s="22" t="n">
        <v>0.7</v>
      </c>
    </row>
    <row r="15" s="23" customFormat="true" ht="12.75" hidden="false" customHeight="false" outlineLevel="0" collapsed="false">
      <c r="A15" s="20" t="str">
        <f aca="false">'1'!A15</f>
        <v>FUNDAMENTOS DE PROGRAMACIÓN</v>
      </c>
      <c r="B15" s="20" t="s">
        <v>42</v>
      </c>
      <c r="C15" s="20" t="str">
        <f aca="false">'1'!C15</f>
        <v>110-A</v>
      </c>
      <c r="D15" s="20" t="str">
        <f aca="false">'1'!D15</f>
        <v>IINF</v>
      </c>
      <c r="E15" s="20" t="n">
        <f aca="false">'1'!E15</f>
        <v>35</v>
      </c>
      <c r="F15" s="20" t="n">
        <v>27</v>
      </c>
      <c r="G15" s="20"/>
      <c r="H15" s="21"/>
      <c r="I15" s="20" t="n">
        <f aca="false">(E15-SUM(F15:G15))-K15</f>
        <v>8</v>
      </c>
      <c r="J15" s="21"/>
      <c r="K15" s="20" t="n">
        <v>0</v>
      </c>
      <c r="L15" s="21" t="n">
        <f aca="false">K15/E15</f>
        <v>0</v>
      </c>
      <c r="M15" s="20" t="n">
        <v>77</v>
      </c>
      <c r="N15" s="22" t="n">
        <v>0.77</v>
      </c>
    </row>
    <row r="16" s="23" customFormat="true" ht="13.25" hidden="false" customHeight="false" outlineLevel="0" collapsed="false">
      <c r="A16" s="20" t="str">
        <f aca="false">'1'!A15</f>
        <v>FUNDAMENTOS DE PROGRAMACIÓN</v>
      </c>
      <c r="B16" s="20" t="s">
        <v>43</v>
      </c>
      <c r="C16" s="20" t="str">
        <f aca="false">'1'!C15</f>
        <v>110-A</v>
      </c>
      <c r="D16" s="20" t="str">
        <f aca="false">'1'!D16</f>
        <v>IINF</v>
      </c>
      <c r="E16" s="20" t="n">
        <f aca="false">'1'!E15</f>
        <v>35</v>
      </c>
      <c r="F16" s="20" t="n">
        <v>23</v>
      </c>
      <c r="G16" s="20"/>
      <c r="H16" s="21"/>
      <c r="I16" s="20" t="n">
        <f aca="false">(E16-SUM(F16:G16))-K16</f>
        <v>12</v>
      </c>
      <c r="J16" s="21"/>
      <c r="K16" s="20" t="n">
        <v>0</v>
      </c>
      <c r="L16" s="21" t="n">
        <f aca="false">K16/E16</f>
        <v>0</v>
      </c>
      <c r="M16" s="20" t="n">
        <v>58</v>
      </c>
      <c r="N16" s="22" t="n">
        <v>0.66</v>
      </c>
    </row>
    <row r="17" s="23" customFormat="true" ht="13.25" hidden="false" customHeight="false" outlineLevel="0" collapsed="false">
      <c r="A17" s="20" t="str">
        <f aca="false">'1'!A16</f>
        <v>DESARROLLO DE APLICACIONES WEB</v>
      </c>
      <c r="B17" s="20" t="s">
        <v>42</v>
      </c>
      <c r="C17" s="20" t="str">
        <f aca="false">'1'!C16</f>
        <v>710-A</v>
      </c>
      <c r="D17" s="20" t="str">
        <f aca="false">'1'!D16</f>
        <v>IINF</v>
      </c>
      <c r="E17" s="20" t="n">
        <f aca="false">'1'!E16</f>
        <v>17</v>
      </c>
      <c r="F17" s="20" t="n">
        <v>15</v>
      </c>
      <c r="G17" s="20"/>
      <c r="H17" s="21"/>
      <c r="I17" s="20" t="n">
        <f aca="false">(E17-SUM(F17:G17))-K17</f>
        <v>2</v>
      </c>
      <c r="J17" s="21"/>
      <c r="K17" s="20" t="n">
        <v>0</v>
      </c>
      <c r="L17" s="21" t="n">
        <f aca="false">K17/E17</f>
        <v>0</v>
      </c>
      <c r="M17" s="20" t="n">
        <v>85</v>
      </c>
      <c r="N17" s="22" t="n">
        <v>0.88</v>
      </c>
    </row>
    <row r="18" s="23" customFormat="true" ht="12.75" hidden="false" customHeight="false" outlineLevel="0" collapsed="false">
      <c r="A18" s="20" t="str">
        <f aca="false">'1'!A16</f>
        <v>DESARROLLO DE APLICACIONES WEB</v>
      </c>
      <c r="B18" s="20" t="s">
        <v>43</v>
      </c>
      <c r="C18" s="20" t="str">
        <f aca="false">'1'!C16</f>
        <v>710-A</v>
      </c>
      <c r="D18" s="20" t="str">
        <f aca="false">'1'!D16</f>
        <v>IINF</v>
      </c>
      <c r="E18" s="20" t="n">
        <f aca="false">'1'!E16</f>
        <v>17</v>
      </c>
      <c r="F18" s="20" t="n">
        <v>13</v>
      </c>
      <c r="G18" s="20"/>
      <c r="H18" s="21"/>
      <c r="I18" s="20" t="n">
        <f aca="false">(E18-SUM(F18:G18))-K18</f>
        <v>4</v>
      </c>
      <c r="J18" s="21"/>
      <c r="K18" s="20" t="n">
        <v>0</v>
      </c>
      <c r="L18" s="21" t="n">
        <f aca="false">K18/E18</f>
        <v>0</v>
      </c>
      <c r="M18" s="20" t="n">
        <v>74</v>
      </c>
      <c r="N18" s="22" t="n">
        <v>0.76</v>
      </c>
    </row>
    <row r="19" s="23" customFormat="true" ht="12.75" hidden="false" customHeight="false" outlineLevel="0" collapsed="false">
      <c r="A19" s="20" t="str">
        <f aca="false">'1'!A17</f>
        <v>DESARROLLO DE APLICACIONES MOVILES</v>
      </c>
      <c r="B19" s="20" t="s">
        <v>42</v>
      </c>
      <c r="C19" s="20" t="str">
        <f aca="false">'1'!C17</f>
        <v>710-A</v>
      </c>
      <c r="D19" s="20" t="str">
        <f aca="false">'1'!D17</f>
        <v>IINF</v>
      </c>
      <c r="E19" s="20" t="n">
        <f aca="false">'1'!E17</f>
        <v>16</v>
      </c>
      <c r="F19" s="20" t="n">
        <v>13</v>
      </c>
      <c r="G19" s="20"/>
      <c r="H19" s="21"/>
      <c r="I19" s="20" t="n">
        <f aca="false">(E19-SUM(F19:G19))-K19</f>
        <v>3</v>
      </c>
      <c r="J19" s="21"/>
      <c r="K19" s="20" t="n">
        <v>0</v>
      </c>
      <c r="L19" s="21" t="n">
        <f aca="false">K19/E19</f>
        <v>0</v>
      </c>
      <c r="M19" s="20" t="n">
        <v>73</v>
      </c>
      <c r="N19" s="22" t="n">
        <v>0.81</v>
      </c>
    </row>
    <row r="20" s="23" customFormat="true" ht="12.75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2.8" hidden="false" customHeight="false" outlineLevel="0" collapsed="false">
      <c r="A28" s="25" t="s">
        <v>36</v>
      </c>
      <c r="B28" s="26" t="s">
        <v>37</v>
      </c>
      <c r="C28" s="26" t="s">
        <v>37</v>
      </c>
      <c r="D28" s="26" t="s">
        <v>37</v>
      </c>
      <c r="E28" s="26" t="n">
        <f aca="false">SUM(E14:E27)</f>
        <v>153</v>
      </c>
      <c r="F28" s="26" t="n">
        <f aca="false">SUM(F14:F27)</f>
        <v>114</v>
      </c>
      <c r="G28" s="26" t="n">
        <f aca="false">SUM(G14:G27)</f>
        <v>0</v>
      </c>
      <c r="H28" s="27" t="n">
        <f aca="false">SUM(F28:G28)/E28</f>
        <v>0.745098039215686</v>
      </c>
      <c r="I28" s="26" t="n">
        <f aca="false">(E28-SUM(F28:G28))-K28</f>
        <v>39</v>
      </c>
      <c r="J28" s="27" t="n">
        <f aca="false">I28/E28</f>
        <v>0.254901960784314</v>
      </c>
      <c r="K28" s="26" t="n">
        <f aca="false">SUM(K14:K27)</f>
        <v>0</v>
      </c>
      <c r="L28" s="27" t="n">
        <f aca="false">K28/E28</f>
        <v>0</v>
      </c>
      <c r="M28" s="38" t="n">
        <f aca="false">AVERAGE(M14:M27)</f>
        <v>71.8333333333333</v>
      </c>
      <c r="N28" s="28" t="n">
        <f aca="false">AVERAGE(N14:N27)</f>
        <v>0.763333333333333</v>
      </c>
    </row>
    <row r="30" customFormat="false" ht="120" hidden="false" customHeight="true" outlineLevel="0" collapsed="false">
      <c r="A30" s="29" t="s">
        <v>38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2.75" hidden="false" customHeight="false" outlineLevel="0" collapsed="false">
      <c r="A32" s="30"/>
    </row>
    <row r="33" customFormat="false" ht="12.75" hidden="false" customHeight="true" outlineLevel="0" collapsed="false">
      <c r="B33" s="31" t="s">
        <v>39</v>
      </c>
      <c r="C33" s="31"/>
      <c r="D33" s="31"/>
      <c r="G33" s="4" t="s">
        <v>40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2" t="e">
        <f aca="false">#REF!</f>
        <v>#REF!</v>
      </c>
      <c r="B35" s="32"/>
      <c r="C35" s="13"/>
      <c r="E35" s="33"/>
      <c r="F35" s="33"/>
      <c r="G35" s="33"/>
      <c r="H35" s="33"/>
    </row>
    <row r="36" customFormat="false" ht="12.75" hidden="true" customHeight="false" outlineLevel="0" collapsed="false"/>
    <row r="37" customFormat="false" ht="45" hidden="false" customHeight="true" outlineLevel="0" collapsed="false">
      <c r="B37" s="34" t="str">
        <f aca="false">B10</f>
        <v>ROGELIO ENRIQUE TELONA TORRES</v>
      </c>
      <c r="C37" s="34"/>
      <c r="D37" s="34"/>
      <c r="E37" s="35"/>
      <c r="F37" s="35"/>
      <c r="G37" s="36" t="s">
        <v>41</v>
      </c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7" colorId="64" zoomScale="90" zoomScaleNormal="90" zoomScalePageLayoutView="100" workbookViewId="0">
      <selection pane="topLeft" activeCell="A17" activeCellId="0" sqref="A17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5"/>
    <col collapsed="false" customWidth="true" hidden="false" outlineLevel="0" max="5" min="5" style="1" width="9.43"/>
    <col collapsed="false" customWidth="true" hidden="false" outlineLevel="0" max="12" min="6" style="1" width="7.57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tr">
        <f aca="false">'1'!E6</f>
        <v>INFORMÁTICA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4</v>
      </c>
      <c r="C8" s="9"/>
      <c r="D8" s="10" t="s">
        <v>7</v>
      </c>
      <c r="E8" s="37" t="n">
        <f aca="false">'1'!E8</f>
        <v>2</v>
      </c>
      <c r="G8" s="8" t="s">
        <v>8</v>
      </c>
      <c r="H8" s="37" t="n">
        <f aca="false">'1'!H8</f>
        <v>4</v>
      </c>
      <c r="I8" s="12" t="s">
        <v>9</v>
      </c>
      <c r="J8" s="12"/>
      <c r="K8" s="12"/>
      <c r="L8" s="9" t="str">
        <f aca="false">'1'!L8</f>
        <v>Sep 2022-Ene 2023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75" hidden="false" customHeight="false" outlineLevel="0" collapsed="false">
      <c r="A14" s="20" t="str">
        <f aca="false">'1'!A14</f>
        <v>MATEMÁTICAS DISCRETAS</v>
      </c>
      <c r="B14" s="20" t="s">
        <v>44</v>
      </c>
      <c r="C14" s="20" t="str">
        <f aca="false">'1'!C14</f>
        <v>110-A</v>
      </c>
      <c r="D14" s="20" t="str">
        <f aca="false">'1'!D14</f>
        <v>IINF</v>
      </c>
      <c r="E14" s="20" t="n">
        <f aca="false">'1'!E14</f>
        <v>33</v>
      </c>
      <c r="F14" s="20" t="n">
        <v>26</v>
      </c>
      <c r="G14" s="20"/>
      <c r="H14" s="21"/>
      <c r="I14" s="20" t="n">
        <f aca="false">(E14-SUM(F14:G14))-K14</f>
        <v>7</v>
      </c>
      <c r="J14" s="21"/>
      <c r="K14" s="20" t="n">
        <v>0</v>
      </c>
      <c r="L14" s="21" t="n">
        <f aca="false">K14/E14</f>
        <v>0</v>
      </c>
      <c r="M14" s="20" t="n">
        <v>69</v>
      </c>
      <c r="N14" s="22" t="n">
        <v>0.79</v>
      </c>
    </row>
    <row r="15" s="23" customFormat="true" ht="13.25" hidden="false" customHeight="false" outlineLevel="0" collapsed="false">
      <c r="A15" s="20" t="str">
        <f aca="false">'1'!A14</f>
        <v>MATEMÁTICAS DISCRETAS</v>
      </c>
      <c r="B15" s="20" t="s">
        <v>45</v>
      </c>
      <c r="C15" s="20" t="str">
        <f aca="false">'1'!C14</f>
        <v>110-A</v>
      </c>
      <c r="D15" s="20" t="str">
        <f aca="false">'1'!D15</f>
        <v>IINF</v>
      </c>
      <c r="E15" s="20" t="n">
        <f aca="false">'1'!E14</f>
        <v>33</v>
      </c>
      <c r="F15" s="20" t="n">
        <v>26</v>
      </c>
      <c r="G15" s="20"/>
      <c r="H15" s="21"/>
      <c r="I15" s="20" t="n">
        <f aca="false">(E14-SUM(F14:G14))-K14</f>
        <v>7</v>
      </c>
      <c r="J15" s="21"/>
      <c r="K15" s="20" t="n">
        <v>0</v>
      </c>
      <c r="L15" s="21" t="n">
        <f aca="false">K14/E14</f>
        <v>0</v>
      </c>
      <c r="M15" s="20" t="n">
        <v>67</v>
      </c>
      <c r="N15" s="22" t="n">
        <v>0.79</v>
      </c>
    </row>
    <row r="16" s="23" customFormat="true" ht="13.25" hidden="false" customHeight="false" outlineLevel="0" collapsed="false">
      <c r="A16" s="20" t="str">
        <f aca="false">'1'!A14</f>
        <v>MATEMÁTICAS DISCRETAS</v>
      </c>
      <c r="B16" s="20" t="s">
        <v>46</v>
      </c>
      <c r="C16" s="20" t="str">
        <f aca="false">'1'!C14</f>
        <v>110-A</v>
      </c>
      <c r="D16" s="20" t="str">
        <f aca="false">'1'!D16</f>
        <v>IINF</v>
      </c>
      <c r="E16" s="20" t="n">
        <f aca="false">'1'!E14</f>
        <v>33</v>
      </c>
      <c r="F16" s="20" t="n">
        <v>26</v>
      </c>
      <c r="G16" s="20"/>
      <c r="H16" s="21"/>
      <c r="I16" s="20" t="n">
        <f aca="false">(E14-SUM(F14:G14))-K14</f>
        <v>7</v>
      </c>
      <c r="J16" s="21"/>
      <c r="K16" s="20" t="n">
        <v>0</v>
      </c>
      <c r="L16" s="21" t="n">
        <f aca="false">K14/E14</f>
        <v>0</v>
      </c>
      <c r="M16" s="20" t="n">
        <v>66</v>
      </c>
      <c r="N16" s="22" t="n">
        <v>0.79</v>
      </c>
    </row>
    <row r="17" s="23" customFormat="true" ht="13.25" hidden="false" customHeight="false" outlineLevel="0" collapsed="false">
      <c r="A17" s="20" t="str">
        <f aca="false">'1'!A15</f>
        <v>FUNDAMENTOS DE PROGRAMACIÓN</v>
      </c>
      <c r="B17" s="20" t="s">
        <v>44</v>
      </c>
      <c r="C17" s="20" t="str">
        <f aca="false">'1'!C15</f>
        <v>110-A</v>
      </c>
      <c r="D17" s="20" t="str">
        <f aca="false">'1'!D15</f>
        <v>IINF</v>
      </c>
      <c r="E17" s="20" t="n">
        <f aca="false">'1'!E15</f>
        <v>35</v>
      </c>
      <c r="F17" s="20" t="n">
        <v>28</v>
      </c>
      <c r="G17" s="20"/>
      <c r="H17" s="21"/>
      <c r="I17" s="20" t="n">
        <f aca="false">(E17-SUM(F17:G17))-K17</f>
        <v>7</v>
      </c>
      <c r="J17" s="21"/>
      <c r="K17" s="20" t="n">
        <v>0</v>
      </c>
      <c r="L17" s="21" t="n">
        <f aca="false">K17/E17</f>
        <v>0</v>
      </c>
      <c r="M17" s="20" t="n">
        <v>70</v>
      </c>
      <c r="N17" s="22" t="n">
        <v>0.8</v>
      </c>
    </row>
    <row r="18" s="23" customFormat="true" ht="13.25" hidden="false" customHeight="false" outlineLevel="0" collapsed="false">
      <c r="A18" s="20" t="str">
        <f aca="false">'1'!A15</f>
        <v>FUNDAMENTOS DE PROGRAMACIÓN</v>
      </c>
      <c r="B18" s="20" t="s">
        <v>45</v>
      </c>
      <c r="C18" s="20" t="str">
        <f aca="false">'1'!C15</f>
        <v>110-A</v>
      </c>
      <c r="D18" s="20" t="str">
        <f aca="false">'1'!D16</f>
        <v>IINF</v>
      </c>
      <c r="E18" s="20" t="n">
        <f aca="false">'1'!E15</f>
        <v>35</v>
      </c>
      <c r="F18" s="20" t="n">
        <v>28</v>
      </c>
      <c r="G18" s="20"/>
      <c r="H18" s="21"/>
      <c r="I18" s="20" t="n">
        <f aca="false">(E18-SUM(F18:G18))-K18</f>
        <v>7</v>
      </c>
      <c r="J18" s="21"/>
      <c r="K18" s="20" t="n">
        <v>0</v>
      </c>
      <c r="L18" s="21" t="n">
        <f aca="false">K18/E18</f>
        <v>0</v>
      </c>
      <c r="M18" s="20" t="n">
        <v>71</v>
      </c>
      <c r="N18" s="22" t="n">
        <v>0.71</v>
      </c>
    </row>
    <row r="19" s="23" customFormat="true" ht="13.25" hidden="false" customHeight="false" outlineLevel="0" collapsed="false">
      <c r="A19" s="20" t="str">
        <f aca="false">'1'!A16</f>
        <v>DESARROLLO DE APLICACIONES WEB</v>
      </c>
      <c r="B19" s="20" t="s">
        <v>44</v>
      </c>
      <c r="C19" s="20" t="str">
        <f aca="false">'1'!C16</f>
        <v>710-A</v>
      </c>
      <c r="D19" s="20" t="str">
        <f aca="false">'1'!D16</f>
        <v>IINF</v>
      </c>
      <c r="E19" s="20" t="n">
        <f aca="false">'1'!E16</f>
        <v>17</v>
      </c>
      <c r="F19" s="20" t="n">
        <v>13</v>
      </c>
      <c r="G19" s="20"/>
      <c r="H19" s="21"/>
      <c r="I19" s="20" t="n">
        <f aca="false">(E19-SUM(F19:G19))-K19</f>
        <v>4</v>
      </c>
      <c r="J19" s="21"/>
      <c r="K19" s="20" t="n">
        <v>0</v>
      </c>
      <c r="L19" s="21" t="n">
        <f aca="false">K19/E19</f>
        <v>0</v>
      </c>
      <c r="M19" s="20" t="n">
        <v>76</v>
      </c>
      <c r="N19" s="22" t="n">
        <v>0.76</v>
      </c>
    </row>
    <row r="20" s="23" customFormat="true" ht="13.25" hidden="false" customHeight="false" outlineLevel="0" collapsed="false">
      <c r="A20" s="20" t="str">
        <f aca="false">'1'!A17</f>
        <v>DESARROLLO DE APLICACIONES MOVILES</v>
      </c>
      <c r="B20" s="20" t="s">
        <v>29</v>
      </c>
      <c r="C20" s="20" t="str">
        <f aca="false">'1'!C17</f>
        <v>710-A</v>
      </c>
      <c r="D20" s="20" t="str">
        <f aca="false">'1'!D17</f>
        <v>IINF</v>
      </c>
      <c r="E20" s="20" t="n">
        <f aca="false">'1'!E17</f>
        <v>16</v>
      </c>
      <c r="F20" s="20" t="n">
        <v>0</v>
      </c>
      <c r="G20" s="20"/>
      <c r="H20" s="21"/>
      <c r="I20" s="20" t="n">
        <f aca="false">(E20-SUM(F20:G20))-K20</f>
        <v>16</v>
      </c>
      <c r="J20" s="21"/>
      <c r="K20" s="20" t="n">
        <v>0</v>
      </c>
      <c r="L20" s="21" t="n">
        <f aca="false">K20/E20</f>
        <v>0</v>
      </c>
      <c r="M20" s="20"/>
      <c r="N20" s="22"/>
    </row>
    <row r="21" s="23" customFormat="true" ht="12.75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 t="n"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 t="n"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 t="n"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 t="n"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 t="n"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 t="n"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 t="n">
        <v>0</v>
      </c>
      <c r="J27" s="21"/>
      <c r="K27" s="20"/>
      <c r="L27" s="21"/>
      <c r="M27" s="20"/>
      <c r="N27" s="22"/>
    </row>
    <row r="28" customFormat="false" ht="13.5" hidden="false" customHeight="false" outlineLevel="0" collapsed="false">
      <c r="A28" s="25" t="s">
        <v>36</v>
      </c>
      <c r="B28" s="26" t="s">
        <v>37</v>
      </c>
      <c r="C28" s="26" t="s">
        <v>37</v>
      </c>
      <c r="D28" s="26" t="s">
        <v>37</v>
      </c>
      <c r="E28" s="26" t="n">
        <f aca="false">SUM(E14:E27)</f>
        <v>202</v>
      </c>
      <c r="F28" s="26" t="n">
        <f aca="false">SUM(F14:F27)</f>
        <v>147</v>
      </c>
      <c r="G28" s="26" t="n">
        <f aca="false">SUM(G14:G27)</f>
        <v>0</v>
      </c>
      <c r="H28" s="27" t="n">
        <f aca="false">SUM(F28:G28)/E28</f>
        <v>0.727722772277228</v>
      </c>
      <c r="I28" s="26" t="n">
        <f aca="false">(E28-SUM(F28:G28))-K28</f>
        <v>55</v>
      </c>
      <c r="J28" s="27" t="n">
        <f aca="false">I28/E28</f>
        <v>0.272277227722772</v>
      </c>
      <c r="K28" s="26" t="n">
        <f aca="false">SUM(K14:K27)</f>
        <v>0</v>
      </c>
      <c r="L28" s="27" t="n">
        <f aca="false">K28/E28</f>
        <v>0</v>
      </c>
      <c r="M28" s="26" t="n">
        <f aca="false">AVERAGE(M14:M27)</f>
        <v>69.8333333333333</v>
      </c>
      <c r="N28" s="28" t="n">
        <f aca="false">AVERAGE(N14:N27)</f>
        <v>0.773333333333333</v>
      </c>
    </row>
    <row r="30" customFormat="false" ht="120" hidden="false" customHeight="true" outlineLevel="0" collapsed="false">
      <c r="A30" s="29" t="s">
        <v>38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2.75" hidden="false" customHeight="false" outlineLevel="0" collapsed="false">
      <c r="A32" s="30"/>
    </row>
    <row r="33" customFormat="false" ht="12.75" hidden="false" customHeight="true" outlineLevel="0" collapsed="false">
      <c r="B33" s="31" t="s">
        <v>39</v>
      </c>
      <c r="C33" s="31"/>
      <c r="D33" s="31"/>
      <c r="G33" s="4" t="s">
        <v>40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2" t="e">
        <f aca="false">#REF!</f>
        <v>#REF!</v>
      </c>
      <c r="B35" s="32"/>
      <c r="C35" s="13"/>
      <c r="E35" s="33"/>
      <c r="F35" s="33"/>
      <c r="G35" s="33"/>
      <c r="H35" s="33"/>
    </row>
    <row r="36" customFormat="false" ht="12.75" hidden="true" customHeight="false" outlineLevel="0" collapsed="false"/>
    <row r="37" customFormat="false" ht="45" hidden="false" customHeight="true" outlineLevel="0" collapsed="false">
      <c r="B37" s="34" t="str">
        <f aca="false">B10</f>
        <v>ROGELIO ENRIQUE TELONA TORRES</v>
      </c>
      <c r="C37" s="34"/>
      <c r="D37" s="34"/>
      <c r="E37" s="35"/>
      <c r="F37" s="35"/>
      <c r="G37" s="36" t="s">
        <v>41</v>
      </c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true" showOutlineSymbols="true" defaultGridColor="true" view="normal" topLeftCell="A10" colorId="64" zoomScale="90" zoomScaleNormal="90" zoomScalePageLayoutView="100" workbookViewId="0">
      <selection pane="topLeft" activeCell="G14" activeCellId="0" sqref="G14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5"/>
    <col collapsed="false" customWidth="true" hidden="false" outlineLevel="0" max="5" min="5" style="1" width="9.43"/>
    <col collapsed="false" customWidth="true" hidden="false" outlineLevel="0" max="12" min="6" style="1" width="7.57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s">
        <v>47</v>
      </c>
      <c r="C8" s="9"/>
      <c r="D8" s="10" t="s">
        <v>7</v>
      </c>
      <c r="E8" s="37" t="n">
        <f aca="false">'1'!E8</f>
        <v>2</v>
      </c>
      <c r="G8" s="8" t="s">
        <v>8</v>
      </c>
      <c r="H8" s="37" t="n">
        <f aca="false">'1'!H8</f>
        <v>4</v>
      </c>
      <c r="I8" s="12" t="s">
        <v>9</v>
      </c>
      <c r="J8" s="12"/>
      <c r="K8" s="12"/>
      <c r="L8" s="9" t="str">
        <f aca="false">'1'!L8</f>
        <v>Sep 2022-Ene 2023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3.25" hidden="false" customHeight="false" outlineLevel="0" collapsed="false">
      <c r="A14" s="20" t="str">
        <f aca="false">'1'!A14</f>
        <v>MATEMÁTICAS DISCRETAS</v>
      </c>
      <c r="B14" s="20" t="s">
        <v>48</v>
      </c>
      <c r="C14" s="20" t="str">
        <f aca="false">'1'!C14</f>
        <v>110-A</v>
      </c>
      <c r="D14" s="20" t="str">
        <f aca="false">'1'!D14</f>
        <v>IINF</v>
      </c>
      <c r="E14" s="20" t="n">
        <f aca="false">'1'!E14</f>
        <v>33</v>
      </c>
      <c r="F14" s="20" t="n">
        <v>18</v>
      </c>
      <c r="G14" s="20" t="n">
        <v>10</v>
      </c>
      <c r="H14" s="21" t="n">
        <f aca="false">(F14+G14)/E14</f>
        <v>0.848484848484849</v>
      </c>
      <c r="I14" s="20" t="n">
        <v>5</v>
      </c>
      <c r="J14" s="21" t="n">
        <f aca="false">I14/E14</f>
        <v>0.151515151515152</v>
      </c>
      <c r="K14" s="20" t="n">
        <v>0</v>
      </c>
      <c r="L14" s="21" t="n">
        <f aca="false">K14/E14</f>
        <v>0</v>
      </c>
      <c r="M14" s="20" t="n">
        <v>72</v>
      </c>
      <c r="N14" s="22" t="n">
        <v>0.79</v>
      </c>
    </row>
    <row r="15" s="23" customFormat="true" ht="12.75" hidden="false" customHeight="false" outlineLevel="0" collapsed="false">
      <c r="A15" s="20" t="str">
        <f aca="false">'1'!A15</f>
        <v>FUNDAMENTOS DE PROGRAMACIÓN</v>
      </c>
      <c r="B15" s="20" t="s">
        <v>48</v>
      </c>
      <c r="C15" s="20" t="str">
        <f aca="false">'1'!C15</f>
        <v>110-A</v>
      </c>
      <c r="D15" s="20" t="str">
        <f aca="false">'1'!D15</f>
        <v>IINF</v>
      </c>
      <c r="E15" s="20" t="n">
        <f aca="false">'1'!E15</f>
        <v>35</v>
      </c>
      <c r="F15" s="20" t="n">
        <v>18</v>
      </c>
      <c r="G15" s="20" t="n">
        <v>12</v>
      </c>
      <c r="H15" s="21" t="n">
        <f aca="false">(F15+G15)/E15</f>
        <v>0.857142857142857</v>
      </c>
      <c r="I15" s="20" t="n">
        <v>5</v>
      </c>
      <c r="J15" s="21" t="n">
        <f aca="false">I15/E15</f>
        <v>0.142857142857143</v>
      </c>
      <c r="K15" s="20" t="n">
        <v>0</v>
      </c>
      <c r="L15" s="21" t="n">
        <f aca="false">K15/E15</f>
        <v>0</v>
      </c>
      <c r="M15" s="20" t="n">
        <v>74</v>
      </c>
      <c r="N15" s="22" t="n">
        <v>0.86</v>
      </c>
    </row>
    <row r="16" s="23" customFormat="true" ht="12.75" hidden="false" customHeight="false" outlineLevel="0" collapsed="false">
      <c r="A16" s="20" t="str">
        <f aca="false">'1'!A16</f>
        <v>DESARROLLO DE APLICACIONES WEB</v>
      </c>
      <c r="B16" s="20" t="s">
        <v>48</v>
      </c>
      <c r="C16" s="20" t="str">
        <f aca="false">'1'!C16</f>
        <v>710-A</v>
      </c>
      <c r="D16" s="20" t="str">
        <f aca="false">'1'!D16</f>
        <v>IINF</v>
      </c>
      <c r="E16" s="20" t="n">
        <f aca="false">'1'!E16</f>
        <v>17</v>
      </c>
      <c r="F16" s="20" t="n">
        <v>11</v>
      </c>
      <c r="G16" s="20" t="n">
        <v>6</v>
      </c>
      <c r="H16" s="21" t="n">
        <f aca="false">(F16+G16)/E16</f>
        <v>1</v>
      </c>
      <c r="I16" s="20" t="n">
        <v>0</v>
      </c>
      <c r="J16" s="21" t="n">
        <f aca="false">I16/E16</f>
        <v>0</v>
      </c>
      <c r="K16" s="20" t="n">
        <v>0</v>
      </c>
      <c r="L16" s="21" t="n">
        <f aca="false">K16/E16</f>
        <v>0</v>
      </c>
      <c r="M16" s="20" t="n">
        <v>92</v>
      </c>
      <c r="N16" s="22" t="n">
        <v>0.71</v>
      </c>
    </row>
    <row r="17" s="23" customFormat="true" ht="12.75" hidden="false" customHeight="false" outlineLevel="0" collapsed="false">
      <c r="A17" s="20" t="str">
        <f aca="false">'1'!A17</f>
        <v>DESARROLLO DE APLICACIONES MOVILES</v>
      </c>
      <c r="B17" s="20" t="s">
        <v>48</v>
      </c>
      <c r="C17" s="20" t="str">
        <f aca="false">'1'!C17</f>
        <v>710-A</v>
      </c>
      <c r="D17" s="20" t="str">
        <f aca="false">'1'!D17</f>
        <v>IINF</v>
      </c>
      <c r="E17" s="20" t="n">
        <f aca="false">'1'!E17</f>
        <v>16</v>
      </c>
      <c r="F17" s="20" t="n">
        <v>12</v>
      </c>
      <c r="G17" s="20" t="n">
        <v>4</v>
      </c>
      <c r="H17" s="21" t="n">
        <f aca="false">(F17+G17)/E17</f>
        <v>1</v>
      </c>
      <c r="I17" s="20" t="n">
        <v>0</v>
      </c>
      <c r="J17" s="21" t="n">
        <f aca="false">I17/E17</f>
        <v>0</v>
      </c>
      <c r="K17" s="20" t="n">
        <v>0</v>
      </c>
      <c r="L17" s="21" t="n">
        <f aca="false">K17/E17</f>
        <v>0</v>
      </c>
      <c r="M17" s="20" t="n">
        <v>93</v>
      </c>
      <c r="N17" s="22" t="n">
        <v>0.81</v>
      </c>
    </row>
    <row r="18" s="23" customFormat="true" ht="12.75" hidden="false" customHeight="false" outlineLevel="0" collapsed="false">
      <c r="A18" s="20"/>
      <c r="B18" s="20"/>
      <c r="C18" s="20"/>
      <c r="D18" s="20"/>
      <c r="E18" s="20"/>
      <c r="F18" s="20"/>
      <c r="G18" s="20"/>
      <c r="H18" s="21"/>
      <c r="I18" s="20"/>
      <c r="J18" s="21"/>
      <c r="K18" s="20"/>
      <c r="L18" s="21"/>
      <c r="M18" s="20"/>
      <c r="N18" s="22"/>
    </row>
    <row r="19" s="23" customFormat="true" ht="12.75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3.5" hidden="false" customHeight="false" outlineLevel="0" collapsed="false">
      <c r="A28" s="25" t="s">
        <v>36</v>
      </c>
      <c r="B28" s="26" t="s">
        <v>37</v>
      </c>
      <c r="C28" s="26" t="s">
        <v>37</v>
      </c>
      <c r="D28" s="26" t="s">
        <v>37</v>
      </c>
      <c r="E28" s="26" t="n">
        <f aca="false">SUM(E14:E27)</f>
        <v>101</v>
      </c>
      <c r="F28" s="26" t="n">
        <f aca="false">SUM(F14:F27)</f>
        <v>59</v>
      </c>
      <c r="G28" s="26" t="n">
        <f aca="false">SUM(G14:G27)</f>
        <v>32</v>
      </c>
      <c r="H28" s="27" t="n">
        <f aca="false">SUM(F28:G28)/E28</f>
        <v>0.900990099009901</v>
      </c>
      <c r="I28" s="26" t="n">
        <f aca="false">(E28-SUM(F28:G28))-K28</f>
        <v>10</v>
      </c>
      <c r="J28" s="27" t="n">
        <f aca="false">I28/E28</f>
        <v>0.099009900990099</v>
      </c>
      <c r="K28" s="26" t="n">
        <f aca="false">SUM(K14:K27)</f>
        <v>0</v>
      </c>
      <c r="L28" s="27" t="n">
        <f aca="false">K28/E28</f>
        <v>0</v>
      </c>
      <c r="M28" s="26" t="n">
        <f aca="false">AVERAGE(M14:M27)</f>
        <v>82.75</v>
      </c>
      <c r="N28" s="28" t="n">
        <f aca="false">AVERAGE(N14:N27)</f>
        <v>0.7925</v>
      </c>
    </row>
    <row r="30" customFormat="false" ht="120" hidden="false" customHeight="true" outlineLevel="0" collapsed="false">
      <c r="A30" s="29" t="s">
        <v>38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2.75" hidden="false" customHeight="false" outlineLevel="0" collapsed="false">
      <c r="A32" s="30"/>
    </row>
    <row r="33" customFormat="false" ht="12.75" hidden="false" customHeight="true" outlineLevel="0" collapsed="false">
      <c r="B33" s="31" t="s">
        <v>39</v>
      </c>
      <c r="C33" s="31"/>
      <c r="D33" s="31"/>
      <c r="G33" s="4" t="s">
        <v>40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2" t="e">
        <f aca="false">#REF!</f>
        <v>#REF!</v>
      </c>
      <c r="B35" s="32"/>
      <c r="C35" s="13"/>
      <c r="E35" s="33"/>
      <c r="F35" s="33"/>
      <c r="G35" s="33"/>
      <c r="H35" s="33"/>
    </row>
    <row r="36" customFormat="false" ht="12.75" hidden="true" customHeight="false" outlineLevel="0" collapsed="false"/>
    <row r="37" customFormat="false" ht="45" hidden="false" customHeight="true" outlineLevel="0" collapsed="false">
      <c r="B37" s="34" t="str">
        <f aca="false">B10</f>
        <v>ROGELIO ENRIQUE TELONA TORRES</v>
      </c>
      <c r="C37" s="34"/>
      <c r="D37" s="34"/>
      <c r="E37" s="35"/>
      <c r="F37" s="35"/>
      <c r="G37" s="36" t="s">
        <v>41</v>
      </c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511</TotalTime>
  <Application>LibreOffice/7.4.1.2$Linux_X86_64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  <dc:description/>
  <dc:language>es-MX</dc:language>
  <cp:lastModifiedBy/>
  <dcterms:modified xsi:type="dcterms:W3CDTF">2023-01-18T10:21:39Z</dcterms:modified>
  <cp:revision>46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