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checkCompatibility="1" autoCompressPictures="0"/>
  <bookViews>
    <workbookView xWindow="0" yWindow="0" windowWidth="25600" windowHeight="13620" tabRatio="500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40001" concurrentCalc="0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I27" i="1" l="1"/>
  <c r="I26" i="1"/>
  <c r="I25" i="1"/>
  <c r="I24" i="1"/>
  <c r="I23" i="1"/>
  <c r="I22" i="1"/>
  <c r="I21" i="1"/>
  <c r="I20" i="1"/>
  <c r="I19" i="1"/>
  <c r="I18" i="1"/>
  <c r="B10" i="5"/>
  <c r="B37" i="5"/>
  <c r="N28" i="5"/>
  <c r="M28" i="5"/>
  <c r="K28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L28" i="5"/>
  <c r="F28" i="5"/>
  <c r="G28" i="5"/>
  <c r="I28" i="5"/>
  <c r="J28" i="5"/>
  <c r="H28" i="5"/>
  <c r="D27" i="5"/>
  <c r="C27" i="5"/>
  <c r="A27" i="5"/>
  <c r="D26" i="5"/>
  <c r="C26" i="5"/>
  <c r="A26" i="5"/>
  <c r="D25" i="5"/>
  <c r="C25" i="5"/>
  <c r="A25" i="5"/>
  <c r="D24" i="5"/>
  <c r="C24" i="5"/>
  <c r="A24" i="5"/>
  <c r="D23" i="5"/>
  <c r="C23" i="5"/>
  <c r="A23" i="5"/>
  <c r="D22" i="5"/>
  <c r="C22" i="5"/>
  <c r="A22" i="5"/>
  <c r="D21" i="5"/>
  <c r="C21" i="5"/>
  <c r="A21" i="5"/>
  <c r="D20" i="5"/>
  <c r="C20" i="5"/>
  <c r="A20" i="5"/>
  <c r="D19" i="5"/>
  <c r="C19" i="5"/>
  <c r="A19" i="5"/>
  <c r="D18" i="5"/>
  <c r="C18" i="5"/>
  <c r="A18" i="5"/>
  <c r="L17" i="5"/>
  <c r="I17" i="5"/>
  <c r="J17" i="5"/>
  <c r="H17" i="5"/>
  <c r="D17" i="5"/>
  <c r="C17" i="5"/>
  <c r="A17" i="5"/>
  <c r="L16" i="5"/>
  <c r="I16" i="5"/>
  <c r="J16" i="5"/>
  <c r="H16" i="5"/>
  <c r="D16" i="5"/>
  <c r="C16" i="5"/>
  <c r="A16" i="5"/>
  <c r="L15" i="5"/>
  <c r="I15" i="5"/>
  <c r="J15" i="5"/>
  <c r="H15" i="5"/>
  <c r="D15" i="5"/>
  <c r="C15" i="5"/>
  <c r="A15" i="5"/>
  <c r="L14" i="5"/>
  <c r="I14" i="5"/>
  <c r="J14" i="5"/>
  <c r="H14" i="5"/>
  <c r="D14" i="5"/>
  <c r="C14" i="5"/>
  <c r="A14" i="5"/>
  <c r="L8" i="5"/>
  <c r="H8" i="5"/>
  <c r="E8" i="5"/>
  <c r="B10" i="4"/>
  <c r="B37" i="4"/>
  <c r="E27" i="4"/>
  <c r="D27" i="4"/>
  <c r="C27" i="4"/>
  <c r="A27" i="4"/>
  <c r="E26" i="4"/>
  <c r="D26" i="4"/>
  <c r="C26" i="4"/>
  <c r="A26" i="4"/>
  <c r="E25" i="4"/>
  <c r="D25" i="4"/>
  <c r="C25" i="4"/>
  <c r="A25" i="4"/>
  <c r="E24" i="4"/>
  <c r="D24" i="4"/>
  <c r="C24" i="4"/>
  <c r="A24" i="4"/>
  <c r="E23" i="4"/>
  <c r="D23" i="4"/>
  <c r="C23" i="4"/>
  <c r="A23" i="4"/>
  <c r="E22" i="4"/>
  <c r="D22" i="4"/>
  <c r="C22" i="4"/>
  <c r="A22" i="4"/>
  <c r="E21" i="4"/>
  <c r="D21" i="4"/>
  <c r="C21" i="4"/>
  <c r="A21" i="4"/>
  <c r="E20" i="4"/>
  <c r="D20" i="4"/>
  <c r="C20" i="4"/>
  <c r="A20" i="4"/>
  <c r="E19" i="4"/>
  <c r="D19" i="4"/>
  <c r="C19" i="4"/>
  <c r="A19" i="4"/>
  <c r="E18" i="4"/>
  <c r="D18" i="4"/>
  <c r="C18" i="4"/>
  <c r="A18" i="4"/>
  <c r="E17" i="4"/>
  <c r="I17" i="4"/>
  <c r="D17" i="4"/>
  <c r="C17" i="4"/>
  <c r="A17" i="4"/>
  <c r="E16" i="4"/>
  <c r="I16" i="4"/>
  <c r="D16" i="4"/>
  <c r="C16" i="4"/>
  <c r="A16" i="4"/>
  <c r="E15" i="4"/>
  <c r="I15" i="4"/>
  <c r="D15" i="4"/>
  <c r="C15" i="4"/>
  <c r="A15" i="4"/>
  <c r="E14" i="4"/>
  <c r="I14" i="4"/>
  <c r="D14" i="4"/>
  <c r="C14" i="4"/>
  <c r="A14" i="4"/>
  <c r="L8" i="4"/>
  <c r="H8" i="4"/>
  <c r="E8" i="4"/>
  <c r="B10" i="3"/>
  <c r="B37" i="3"/>
  <c r="E27" i="3"/>
  <c r="D27" i="3"/>
  <c r="C27" i="3"/>
  <c r="A27" i="3"/>
  <c r="E26" i="3"/>
  <c r="D26" i="3"/>
  <c r="C26" i="3"/>
  <c r="A26" i="3"/>
  <c r="E25" i="3"/>
  <c r="D25" i="3"/>
  <c r="C25" i="3"/>
  <c r="A25" i="3"/>
  <c r="E24" i="3"/>
  <c r="D24" i="3"/>
  <c r="C24" i="3"/>
  <c r="A24" i="3"/>
  <c r="E23" i="3"/>
  <c r="D23" i="3"/>
  <c r="C23" i="3"/>
  <c r="A23" i="3"/>
  <c r="E22" i="3"/>
  <c r="D22" i="3"/>
  <c r="C22" i="3"/>
  <c r="A22" i="3"/>
  <c r="E21" i="3"/>
  <c r="D21" i="3"/>
  <c r="C21" i="3"/>
  <c r="A21" i="3"/>
  <c r="E20" i="3"/>
  <c r="D20" i="3"/>
  <c r="C20" i="3"/>
  <c r="A20" i="3"/>
  <c r="E19" i="3"/>
  <c r="D19" i="3"/>
  <c r="C19" i="3"/>
  <c r="A19" i="3"/>
  <c r="E18" i="3"/>
  <c r="D18" i="3"/>
  <c r="C18" i="3"/>
  <c r="A18" i="3"/>
  <c r="E17" i="3"/>
  <c r="I17" i="3"/>
  <c r="D17" i="3"/>
  <c r="C17" i="3"/>
  <c r="A17" i="3"/>
  <c r="E16" i="3"/>
  <c r="I16" i="3"/>
  <c r="D16" i="3"/>
  <c r="C16" i="3"/>
  <c r="A16" i="3"/>
  <c r="E15" i="3"/>
  <c r="I15" i="3"/>
  <c r="D15" i="3"/>
  <c r="C15" i="3"/>
  <c r="A15" i="3"/>
  <c r="E14" i="3"/>
  <c r="I14" i="3"/>
  <c r="D14" i="3"/>
  <c r="C14" i="3"/>
  <c r="A14" i="3"/>
  <c r="L8" i="3"/>
  <c r="H8" i="3"/>
  <c r="E8" i="3"/>
  <c r="B10" i="2"/>
  <c r="B37" i="2"/>
  <c r="E27" i="2"/>
  <c r="D27" i="2"/>
  <c r="C27" i="2"/>
  <c r="A27" i="2"/>
  <c r="E26" i="2"/>
  <c r="D26" i="2"/>
  <c r="C26" i="2"/>
  <c r="A26" i="2"/>
  <c r="E25" i="2"/>
  <c r="D25" i="2"/>
  <c r="C25" i="2"/>
  <c r="A25" i="2"/>
  <c r="E24" i="2"/>
  <c r="D24" i="2"/>
  <c r="C24" i="2"/>
  <c r="A24" i="2"/>
  <c r="E23" i="2"/>
  <c r="D23" i="2"/>
  <c r="C23" i="2"/>
  <c r="A23" i="2"/>
  <c r="E22" i="2"/>
  <c r="D22" i="2"/>
  <c r="C22" i="2"/>
  <c r="A22" i="2"/>
  <c r="E21" i="2"/>
  <c r="D21" i="2"/>
  <c r="C21" i="2"/>
  <c r="A21" i="2"/>
  <c r="E20" i="2"/>
  <c r="D20" i="2"/>
  <c r="C20" i="2"/>
  <c r="A20" i="2"/>
  <c r="E19" i="2"/>
  <c r="D19" i="2"/>
  <c r="C19" i="2"/>
  <c r="A19" i="2"/>
  <c r="E18" i="2"/>
  <c r="D18" i="2"/>
  <c r="C18" i="2"/>
  <c r="A18" i="2"/>
  <c r="E17" i="2"/>
  <c r="I17" i="2"/>
  <c r="D17" i="2"/>
  <c r="C17" i="2"/>
  <c r="A17" i="2"/>
  <c r="E16" i="2"/>
  <c r="I16" i="2"/>
  <c r="D16" i="2"/>
  <c r="C16" i="2"/>
  <c r="A16" i="2"/>
  <c r="E15" i="2"/>
  <c r="I15" i="2"/>
  <c r="D15" i="2"/>
  <c r="C15" i="2"/>
  <c r="A15" i="2"/>
  <c r="E14" i="2"/>
  <c r="I14" i="2"/>
  <c r="D14" i="2"/>
  <c r="C14" i="2"/>
  <c r="A14" i="2"/>
  <c r="L8" i="2"/>
  <c r="H8" i="2"/>
  <c r="E8" i="2"/>
  <c r="B37" i="1"/>
  <c r="I17" i="1"/>
  <c r="I16" i="1"/>
  <c r="I15" i="1"/>
  <c r="I14" i="1"/>
</calcChain>
</file>

<file path=xl/sharedStrings.xml><?xml version="1.0" encoding="utf-8"?>
<sst xmlns="http://schemas.openxmlformats.org/spreadsheetml/2006/main" count="182" uniqueCount="48">
  <si>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</si>
  <si>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</si>
  <si>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</si>
  <si>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</si>
  <si>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</si>
  <si>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</si>
  <si>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</si>
  <si>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</si>
  <si>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</si>
  <si>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</si>
  <si>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</si>
  <si>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</si>
  <si>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</si>
  <si>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</si>
  <si>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</si>
  <si>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</si>
  <si>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</si>
  <si>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</si>
  <si>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</si>
  <si>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</si>
  <si>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</si>
  <si>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</si>
  <si>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</si>
  <si>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</si>
  <si>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104A</t>
  </si>
  <si>
    <t>-</t>
  </si>
  <si>
    <t>504A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</si>
  <si>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</si>
  <si>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</si>
  <si>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</si>
  <si>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</si>
  <si>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</si>
  <si>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</si>
  <si>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</si>
  <si>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</si>
  <si>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</si>
  <si>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MTI. MARTHA LAURA SEDAS CARDENAS</t>
  </si>
  <si>
    <t>FUNDAMENTOS DE INVESTIGACION</t>
  </si>
  <si>
    <t>104B</t>
  </si>
  <si>
    <t>FUNDAMENTOS DE TELECOMUNICACIONES</t>
  </si>
  <si>
    <t>SISTEMAS DE INFORMACION PARA LOS NEGOCIOS</t>
  </si>
  <si>
    <t>704A2</t>
  </si>
  <si>
    <t>REDES DE COMPUTADORAS</t>
  </si>
  <si>
    <t>304B1</t>
  </si>
  <si>
    <t>ISIC</t>
  </si>
  <si>
    <t>SEP. 2022 - ENE. 2023</t>
  </si>
  <si>
    <t>PROFESOR(A):</t>
  </si>
  <si>
    <t>1º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</si>
</sst>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  <font>
      <sz val="8"/>
      <name val="Calibri"/>
      <scheme val="minor"/>
    </font>
    <font>
      <u/>
      <sz val="11"/>
      <color theme="10"/>
      <name val="Calibri"/>
      <scheme val="minor"/>
    </font>
    <font>
      <u/>
      <sz val="11"/>
      <color theme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9" Type="http://customschemas.google.com/relationships/workbookmetadata" Target="metadata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tabSelected="1" workbookViewId="0">
      <selection activeCell="M28" sqref="M28"/>
    </sheetView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9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6" t="s">
        <v>3</v>
      </c>
      <c r="B6" s="24"/>
      <c r="C6" s="24"/>
      <c r="D6" s="24"/>
      <c r="E6" s="29" t="s">
        <v>4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7" t="s">
        <v>47</v>
      </c>
      <c r="C8" s="28"/>
      <c r="D8" s="5" t="s">
        <v>6</v>
      </c>
      <c r="E8" s="6">
        <v>5</v>
      </c>
      <c r="F8" s="1"/>
      <c r="G8" s="4" t="s">
        <v>7</v>
      </c>
      <c r="H8" s="6">
        <v>4</v>
      </c>
      <c r="I8" s="34" t="s">
        <v>8</v>
      </c>
      <c r="J8" s="24"/>
      <c r="K8" s="24"/>
      <c r="L8" s="27" t="s">
        <v>45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46</v>
      </c>
      <c r="B10" s="27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7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5" t="s">
        <v>14</v>
      </c>
      <c r="G12" s="36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8"/>
      <c r="B13" s="31"/>
      <c r="C13" s="31"/>
      <c r="D13" s="31"/>
      <c r="E13" s="31"/>
      <c r="F13" s="8" t="s">
        <v>22</v>
      </c>
      <c r="G13" s="8" t="s">
        <v>23</v>
      </c>
      <c r="H13" s="31"/>
      <c r="I13" s="31"/>
      <c r="J13" s="31"/>
      <c r="K13" s="31"/>
      <c r="L13" s="31"/>
      <c r="M13" s="31"/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9" t="s">
        <v>37</v>
      </c>
      <c r="B14" s="10" t="s">
        <v>21</v>
      </c>
      <c r="C14" s="11" t="s">
        <v>24</v>
      </c>
      <c r="D14" s="10" t="s">
        <v>44</v>
      </c>
      <c r="E14" s="11">
        <v>40</v>
      </c>
      <c r="F14" s="11">
        <v>38</v>
      </c>
      <c r="G14" s="10"/>
      <c r="H14" s="12"/>
      <c r="I14" s="10">
        <f t="shared" ref="I14:I27" si="0">(E14-SUM(F14:G14))-K14</f>
        <v>2</v>
      </c>
      <c r="J14" s="12"/>
      <c r="K14" s="10">
        <v>0</v>
      </c>
      <c r="L14" s="12">
        <v>0</v>
      </c>
      <c r="M14" s="10">
        <v>73</v>
      </c>
      <c r="N14" s="13">
        <v>0.95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9" t="s">
        <v>37</v>
      </c>
      <c r="B15" s="11" t="s">
        <v>21</v>
      </c>
      <c r="C15" s="11" t="s">
        <v>38</v>
      </c>
      <c r="D15" s="11" t="s">
        <v>44</v>
      </c>
      <c r="E15" s="11">
        <v>24</v>
      </c>
      <c r="F15" s="10">
        <v>23</v>
      </c>
      <c r="G15" s="10"/>
      <c r="H15" s="12"/>
      <c r="I15" s="10">
        <f t="shared" si="0"/>
        <v>1</v>
      </c>
      <c r="J15" s="12"/>
      <c r="K15" s="10">
        <v>0</v>
      </c>
      <c r="L15" s="12">
        <v>0</v>
      </c>
      <c r="M15" s="10">
        <v>67</v>
      </c>
      <c r="N15" s="13">
        <v>0.95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9" t="s">
        <v>39</v>
      </c>
      <c r="B16" s="11" t="s">
        <v>21</v>
      </c>
      <c r="C16" s="11" t="s">
        <v>26</v>
      </c>
      <c r="D16" s="11" t="s">
        <v>44</v>
      </c>
      <c r="E16" s="11">
        <v>21</v>
      </c>
      <c r="F16" s="10">
        <v>19</v>
      </c>
      <c r="G16" s="10"/>
      <c r="H16" s="12"/>
      <c r="I16" s="10">
        <f t="shared" si="0"/>
        <v>2</v>
      </c>
      <c r="J16" s="12"/>
      <c r="K16" s="10">
        <v>0</v>
      </c>
      <c r="L16" s="12">
        <v>0</v>
      </c>
      <c r="M16" s="10">
        <v>77</v>
      </c>
      <c r="N16" s="13">
        <v>0.71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9" t="s">
        <v>40</v>
      </c>
      <c r="B17" s="11" t="s">
        <v>21</v>
      </c>
      <c r="C17" s="11" t="s">
        <v>41</v>
      </c>
      <c r="D17" s="11" t="s">
        <v>44</v>
      </c>
      <c r="E17" s="11">
        <v>7</v>
      </c>
      <c r="F17" s="10">
        <v>7</v>
      </c>
      <c r="G17" s="10"/>
      <c r="H17" s="12"/>
      <c r="I17" s="10">
        <f t="shared" si="0"/>
        <v>0</v>
      </c>
      <c r="J17" s="12"/>
      <c r="K17" s="10">
        <v>0</v>
      </c>
      <c r="L17" s="12">
        <v>0</v>
      </c>
      <c r="M17" s="10">
        <v>76</v>
      </c>
      <c r="N17" s="13">
        <v>0.28000000000000003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9" t="s">
        <v>42</v>
      </c>
      <c r="B18" s="10" t="s">
        <v>21</v>
      </c>
      <c r="C18" s="10" t="s">
        <v>43</v>
      </c>
      <c r="D18" s="10" t="s">
        <v>44</v>
      </c>
      <c r="E18" s="10">
        <v>14</v>
      </c>
      <c r="F18" s="10">
        <v>13</v>
      </c>
      <c r="G18" s="10"/>
      <c r="H18" s="12"/>
      <c r="I18" s="10">
        <f t="shared" si="0"/>
        <v>1</v>
      </c>
      <c r="J18" s="12"/>
      <c r="K18" s="10">
        <v>0</v>
      </c>
      <c r="L18" s="12">
        <v>0</v>
      </c>
      <c r="M18" s="10">
        <v>70</v>
      </c>
      <c r="N18" s="13">
        <v>1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5"/>
      <c r="B19" s="10"/>
      <c r="C19" s="10"/>
      <c r="D19" s="10"/>
      <c r="E19" s="10"/>
      <c r="F19" s="10"/>
      <c r="G19" s="10"/>
      <c r="H19" s="12"/>
      <c r="I19" s="11">
        <f t="shared" si="0"/>
        <v>0</v>
      </c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5"/>
      <c r="B20" s="10"/>
      <c r="C20" s="10"/>
      <c r="D20" s="10"/>
      <c r="E20" s="10"/>
      <c r="F20" s="10"/>
      <c r="G20" s="10"/>
      <c r="H20" s="12"/>
      <c r="I20" s="11">
        <f t="shared" si="0"/>
        <v>0</v>
      </c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5"/>
      <c r="B21" s="10"/>
      <c r="C21" s="10"/>
      <c r="D21" s="10"/>
      <c r="E21" s="10"/>
      <c r="F21" s="10"/>
      <c r="G21" s="10"/>
      <c r="H21" s="12"/>
      <c r="I21" s="11">
        <f t="shared" si="0"/>
        <v>0</v>
      </c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5"/>
      <c r="B22" s="10"/>
      <c r="C22" s="10"/>
      <c r="D22" s="10"/>
      <c r="E22" s="10"/>
      <c r="F22" s="10"/>
      <c r="G22" s="10"/>
      <c r="H22" s="12"/>
      <c r="I22" s="11">
        <f t="shared" si="0"/>
        <v>0</v>
      </c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5"/>
      <c r="B23" s="10"/>
      <c r="C23" s="10"/>
      <c r="D23" s="10"/>
      <c r="E23" s="10"/>
      <c r="F23" s="10"/>
      <c r="G23" s="10"/>
      <c r="H23" s="12"/>
      <c r="I23" s="11">
        <f t="shared" si="0"/>
        <v>0</v>
      </c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5"/>
      <c r="B24" s="10"/>
      <c r="C24" s="10"/>
      <c r="D24" s="10"/>
      <c r="E24" s="10"/>
      <c r="F24" s="10"/>
      <c r="G24" s="10"/>
      <c r="H24" s="12"/>
      <c r="I24" s="11">
        <f t="shared" si="0"/>
        <v>0</v>
      </c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5"/>
      <c r="B25" s="10"/>
      <c r="C25" s="10"/>
      <c r="D25" s="10"/>
      <c r="E25" s="10"/>
      <c r="F25" s="10"/>
      <c r="G25" s="10"/>
      <c r="H25" s="12"/>
      <c r="I25" s="11">
        <f t="shared" si="0"/>
        <v>0</v>
      </c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5"/>
      <c r="B26" s="10"/>
      <c r="C26" s="10"/>
      <c r="D26" s="10"/>
      <c r="E26" s="10"/>
      <c r="F26" s="10"/>
      <c r="G26" s="10"/>
      <c r="H26" s="12"/>
      <c r="I26" s="11">
        <f t="shared" si="0"/>
        <v>0</v>
      </c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5"/>
      <c r="B27" s="10"/>
      <c r="C27" s="10"/>
      <c r="D27" s="10"/>
      <c r="E27" s="10"/>
      <c r="F27" s="10"/>
      <c r="G27" s="10"/>
      <c r="H27" s="12"/>
      <c r="I27" s="11">
        <f t="shared" si="0"/>
        <v>0</v>
      </c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>
        <v>106</v>
      </c>
      <c r="F28" s="17">
        <v>100</v>
      </c>
      <c r="G28" s="17">
        <v>0</v>
      </c>
      <c r="H28" s="18"/>
      <c r="I28" s="17">
        <v>6</v>
      </c>
      <c r="J28" s="18"/>
      <c r="K28" s="17">
        <v>0</v>
      </c>
      <c r="L28" s="18">
        <v>0</v>
      </c>
      <c r="M28" s="17">
        <v>73</v>
      </c>
      <c r="N28" s="19">
        <v>0.77800000000000002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2" t="s">
        <v>28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3" t="s">
        <v>29</v>
      </c>
      <c r="C33" s="24"/>
      <c r="D33" s="24"/>
      <c r="E33" s="1"/>
      <c r="F33" s="1"/>
      <c r="G33" s="25" t="s">
        <v>30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4"/>
      <c r="C34" s="28"/>
      <c r="D34" s="28"/>
      <c r="E34" s="1"/>
      <c r="F34" s="1"/>
      <c r="G34" s="27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5" t="s">
        <v>31</v>
      </c>
      <c r="B35" s="24"/>
      <c r="C35" s="7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0" t="str">
        <f>B10</f>
        <v>MTI. MARTHA LAURA SEDAS CARDENAS</v>
      </c>
      <c r="C37" s="24"/>
      <c r="D37" s="24"/>
      <c r="E37" s="22"/>
      <c r="F37" s="22"/>
      <c r="G37" s="41" t="s">
        <v>32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5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topLeftCell="A6" workbookViewId="0">
      <selection activeCell="G20" sqref="G20"/>
    </sheetView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6" t="s">
        <v>3</v>
      </c>
      <c r="B6" s="24"/>
      <c r="C6" s="24"/>
      <c r="D6" s="24"/>
      <c r="E6" s="29" t="s">
        <v>4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7">
        <v>2</v>
      </c>
      <c r="C8" s="28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34" t="s">
        <v>8</v>
      </c>
      <c r="J8" s="24"/>
      <c r="K8" s="24"/>
      <c r="L8" s="27" t="str">
        <f>'1'!L8</f>
        <v>SEP. 2022 - ENE. 2023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27" t="str">
        <f>'1'!B10</f>
        <v>MTI. MARTHA LAURA SEDAS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7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5" t="s">
        <v>14</v>
      </c>
      <c r="G12" s="36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8"/>
      <c r="B13" s="31"/>
      <c r="C13" s="31"/>
      <c r="D13" s="31"/>
      <c r="E13" s="31"/>
      <c r="F13" s="8" t="s">
        <v>22</v>
      </c>
      <c r="G13" s="8" t="s">
        <v>23</v>
      </c>
      <c r="H13" s="31"/>
      <c r="I13" s="31"/>
      <c r="J13" s="31"/>
      <c r="K13" s="31"/>
      <c r="L13" s="31"/>
      <c r="M13" s="31"/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FUNDAMENTOS DE INVESTIGACION</v>
      </c>
      <c r="B14" s="10"/>
      <c r="C14" s="10" t="str">
        <f>'1'!C14</f>
        <v>104A</v>
      </c>
      <c r="D14" s="10" t="str">
        <f>'1'!D14</f>
        <v>ISIC</v>
      </c>
      <c r="E14" s="10">
        <f>'1'!E14</f>
        <v>40</v>
      </c>
      <c r="F14" s="10"/>
      <c r="G14" s="10"/>
      <c r="H14" s="12"/>
      <c r="I14" s="10">
        <f t="shared" ref="I14:I17" si="0">(E14-SUM(F14:G14))-K14</f>
        <v>40</v>
      </c>
      <c r="J14" s="12"/>
      <c r="K14" s="10"/>
      <c r="L14" s="12"/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FUNDAMENTOS DE INVESTIGACION</v>
      </c>
      <c r="B15" s="10"/>
      <c r="C15" s="10" t="str">
        <f>'1'!C15</f>
        <v>104B</v>
      </c>
      <c r="D15" s="10" t="str">
        <f>'1'!D15</f>
        <v>ISIC</v>
      </c>
      <c r="E15" s="10">
        <f>'1'!E15</f>
        <v>24</v>
      </c>
      <c r="F15" s="10"/>
      <c r="G15" s="10"/>
      <c r="H15" s="12"/>
      <c r="I15" s="10">
        <f t="shared" si="0"/>
        <v>24</v>
      </c>
      <c r="J15" s="12"/>
      <c r="K15" s="10"/>
      <c r="L15" s="12"/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FUNDAMENTOS DE TELECOMUNICACIONES</v>
      </c>
      <c r="B16" s="10"/>
      <c r="C16" s="10" t="str">
        <f>'1'!C16</f>
        <v>504A</v>
      </c>
      <c r="D16" s="10" t="str">
        <f>'1'!D16</f>
        <v>ISIC</v>
      </c>
      <c r="E16" s="10">
        <f>'1'!E16</f>
        <v>21</v>
      </c>
      <c r="F16" s="10"/>
      <c r="G16" s="10"/>
      <c r="H16" s="12"/>
      <c r="I16" s="10">
        <f t="shared" si="0"/>
        <v>21</v>
      </c>
      <c r="J16" s="12"/>
      <c r="K16" s="10"/>
      <c r="L16" s="12"/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tr">
        <f>'1'!A17</f>
        <v>SISTEMAS DE INFORMACION PARA LOS NEGOCIOS</v>
      </c>
      <c r="B17" s="10"/>
      <c r="C17" s="10" t="str">
        <f>'1'!C17</f>
        <v>704A2</v>
      </c>
      <c r="D17" s="10" t="str">
        <f>'1'!D17</f>
        <v>ISIC</v>
      </c>
      <c r="E17" s="10">
        <f>'1'!E17</f>
        <v>7</v>
      </c>
      <c r="F17" s="10"/>
      <c r="G17" s="10"/>
      <c r="H17" s="12"/>
      <c r="I17" s="10">
        <f t="shared" si="0"/>
        <v>7</v>
      </c>
      <c r="J17" s="12"/>
      <c r="K17" s="10"/>
      <c r="L17" s="12"/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REDES DE COMPUTADORAS</v>
      </c>
      <c r="B18" s="10"/>
      <c r="C18" s="10" t="str">
        <f>'1'!C18</f>
        <v>304B1</v>
      </c>
      <c r="D18" s="10" t="str">
        <f>'1'!D18</f>
        <v>ISIC</v>
      </c>
      <c r="E18" s="10">
        <f>'1'!E18</f>
        <v>14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2" t="s">
        <v>28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3" t="s">
        <v>29</v>
      </c>
      <c r="C33" s="24"/>
      <c r="D33" s="24"/>
      <c r="E33" s="1"/>
      <c r="F33" s="1"/>
      <c r="G33" s="25" t="s">
        <v>30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4"/>
      <c r="C34" s="28"/>
      <c r="D34" s="28"/>
      <c r="E34" s="1"/>
      <c r="F34" s="1"/>
      <c r="G34" s="27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5" t="s">
        <v>31</v>
      </c>
      <c r="B35" s="24"/>
      <c r="C35" s="7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0" t="str">
        <f>B10</f>
        <v>MTI. MARTHA LAURA SEDAS CARDENAS</v>
      </c>
      <c r="C37" s="24"/>
      <c r="D37" s="24"/>
      <c r="E37" s="22"/>
      <c r="F37" s="22"/>
      <c r="G37" s="41" t="s">
        <v>32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workbookViewId="0"/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6" t="s">
        <v>3</v>
      </c>
      <c r="B6" s="24"/>
      <c r="C6" s="24"/>
      <c r="D6" s="24"/>
      <c r="E6" s="29" t="s">
        <v>34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7">
        <v>3</v>
      </c>
      <c r="C8" s="28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34" t="s">
        <v>8</v>
      </c>
      <c r="J8" s="24"/>
      <c r="K8" s="24"/>
      <c r="L8" s="27" t="str">
        <f>'1'!L8</f>
        <v>SEP. 2022 - ENE. 2023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27" t="str">
        <f>'1'!B10</f>
        <v>MTI. MARTHA LAURA SEDAS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7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5" t="s">
        <v>14</v>
      </c>
      <c r="G12" s="36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8"/>
      <c r="B13" s="31"/>
      <c r="C13" s="31"/>
      <c r="D13" s="31"/>
      <c r="E13" s="31"/>
      <c r="F13" s="8" t="s">
        <v>22</v>
      </c>
      <c r="G13" s="8" t="s">
        <v>23</v>
      </c>
      <c r="H13" s="31"/>
      <c r="I13" s="31"/>
      <c r="J13" s="31"/>
      <c r="K13" s="31"/>
      <c r="L13" s="31"/>
      <c r="M13" s="31"/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FUNDAMENTOS DE INVESTIGACION</v>
      </c>
      <c r="B14" s="10"/>
      <c r="C14" s="10" t="str">
        <f>'1'!C14</f>
        <v>104A</v>
      </c>
      <c r="D14" s="10" t="str">
        <f>'1'!D14</f>
        <v>ISIC</v>
      </c>
      <c r="E14" s="10">
        <f>'1'!E14</f>
        <v>40</v>
      </c>
      <c r="F14" s="11"/>
      <c r="G14" s="10"/>
      <c r="H14" s="12"/>
      <c r="I14" s="10">
        <f t="shared" ref="I14:I17" si="0">(E14-SUM(F14:G14))-K14</f>
        <v>40</v>
      </c>
      <c r="J14" s="12"/>
      <c r="K14" s="10"/>
      <c r="L14" s="12"/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FUNDAMENTOS DE INVESTIGACION</v>
      </c>
      <c r="B15" s="10"/>
      <c r="C15" s="10" t="str">
        <f>'1'!C15</f>
        <v>104B</v>
      </c>
      <c r="D15" s="10" t="str">
        <f>'1'!D15</f>
        <v>ISIC</v>
      </c>
      <c r="E15" s="10">
        <f>'1'!E15</f>
        <v>24</v>
      </c>
      <c r="F15" s="10"/>
      <c r="G15" s="10"/>
      <c r="H15" s="12"/>
      <c r="I15" s="10">
        <f t="shared" si="0"/>
        <v>24</v>
      </c>
      <c r="J15" s="12"/>
      <c r="K15" s="10"/>
      <c r="L15" s="12"/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FUNDAMENTOS DE TELECOMUNICACIONES</v>
      </c>
      <c r="B16" s="10"/>
      <c r="C16" s="10" t="str">
        <f>'1'!C16</f>
        <v>504A</v>
      </c>
      <c r="D16" s="10" t="str">
        <f>'1'!D16</f>
        <v>ISIC</v>
      </c>
      <c r="E16" s="10">
        <f>'1'!E16</f>
        <v>21</v>
      </c>
      <c r="F16" s="10"/>
      <c r="G16" s="10"/>
      <c r="H16" s="12"/>
      <c r="I16" s="10">
        <f t="shared" si="0"/>
        <v>21</v>
      </c>
      <c r="J16" s="12"/>
      <c r="K16" s="10"/>
      <c r="L16" s="12"/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tr">
        <f>'1'!A17</f>
        <v>SISTEMAS DE INFORMACION PARA LOS NEGOCIOS</v>
      </c>
      <c r="B17" s="10"/>
      <c r="C17" s="10" t="str">
        <f>'1'!C17</f>
        <v>704A2</v>
      </c>
      <c r="D17" s="10" t="str">
        <f>'1'!D17</f>
        <v>ISIC</v>
      </c>
      <c r="E17" s="10">
        <f>'1'!E17</f>
        <v>7</v>
      </c>
      <c r="F17" s="10"/>
      <c r="G17" s="10"/>
      <c r="H17" s="12"/>
      <c r="I17" s="10">
        <f t="shared" si="0"/>
        <v>7</v>
      </c>
      <c r="J17" s="12"/>
      <c r="K17" s="10"/>
      <c r="L17" s="12"/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REDES DE COMPUTADORAS</v>
      </c>
      <c r="B18" s="10"/>
      <c r="C18" s="10" t="str">
        <f>'1'!C18</f>
        <v>304B1</v>
      </c>
      <c r="D18" s="10" t="str">
        <f>'1'!D18</f>
        <v>ISIC</v>
      </c>
      <c r="E18" s="10">
        <f>'1'!E18</f>
        <v>14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2" t="s">
        <v>28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3" t="s">
        <v>29</v>
      </c>
      <c r="C33" s="24"/>
      <c r="D33" s="24"/>
      <c r="E33" s="1"/>
      <c r="F33" s="1"/>
      <c r="G33" s="25" t="s">
        <v>30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4"/>
      <c r="C34" s="28"/>
      <c r="D34" s="28"/>
      <c r="E34" s="1"/>
      <c r="F34" s="1"/>
      <c r="G34" s="27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5" t="s">
        <v>31</v>
      </c>
      <c r="B35" s="24"/>
      <c r="C35" s="7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0" t="str">
        <f>B10</f>
        <v>MTI. MARTHA LAURA SEDAS CARDENAS</v>
      </c>
      <c r="C37" s="24"/>
      <c r="D37" s="24"/>
      <c r="E37" s="22"/>
      <c r="F37" s="22"/>
      <c r="G37" s="41" t="s">
        <v>32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workbookViewId="0"/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6" t="s">
        <v>3</v>
      </c>
      <c r="B6" s="24"/>
      <c r="C6" s="24"/>
      <c r="D6" s="24"/>
      <c r="E6" s="29" t="s">
        <v>34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7">
        <v>4</v>
      </c>
      <c r="C8" s="28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34" t="s">
        <v>8</v>
      </c>
      <c r="J8" s="24"/>
      <c r="K8" s="24"/>
      <c r="L8" s="27" t="str">
        <f>'1'!L8</f>
        <v>SEP. 2022 - ENE. 2023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27" t="str">
        <f>'1'!B10</f>
        <v>MTI. MARTHA LAURA SEDAS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7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5" t="s">
        <v>14</v>
      </c>
      <c r="G12" s="36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8"/>
      <c r="B13" s="31"/>
      <c r="C13" s="31"/>
      <c r="D13" s="31"/>
      <c r="E13" s="31"/>
      <c r="F13" s="8" t="s">
        <v>22</v>
      </c>
      <c r="G13" s="8" t="s">
        <v>23</v>
      </c>
      <c r="H13" s="31"/>
      <c r="I13" s="31"/>
      <c r="J13" s="31"/>
      <c r="K13" s="31"/>
      <c r="L13" s="31"/>
      <c r="M13" s="31"/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FUNDAMENTOS DE INVESTIGACION</v>
      </c>
      <c r="B14" s="10"/>
      <c r="C14" s="10" t="str">
        <f>'1'!C14</f>
        <v>104A</v>
      </c>
      <c r="D14" s="10" t="str">
        <f>'1'!D14</f>
        <v>ISIC</v>
      </c>
      <c r="E14" s="10">
        <f>'1'!E14</f>
        <v>40</v>
      </c>
      <c r="F14" s="10"/>
      <c r="G14" s="10"/>
      <c r="H14" s="12"/>
      <c r="I14" s="10">
        <f t="shared" ref="I14:I17" si="0">(E14-SUM(F14:G14))-K14</f>
        <v>40</v>
      </c>
      <c r="J14" s="12"/>
      <c r="K14" s="10"/>
      <c r="L14" s="12"/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FUNDAMENTOS DE INVESTIGACION</v>
      </c>
      <c r="B15" s="10"/>
      <c r="C15" s="10" t="str">
        <f>'1'!C15</f>
        <v>104B</v>
      </c>
      <c r="D15" s="10" t="str">
        <f>'1'!D15</f>
        <v>ISIC</v>
      </c>
      <c r="E15" s="10">
        <f>'1'!E15</f>
        <v>24</v>
      </c>
      <c r="F15" s="10"/>
      <c r="G15" s="10"/>
      <c r="H15" s="12"/>
      <c r="I15" s="10">
        <f t="shared" si="0"/>
        <v>24</v>
      </c>
      <c r="J15" s="12"/>
      <c r="K15" s="10"/>
      <c r="L15" s="12"/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FUNDAMENTOS DE TELECOMUNICACIONES</v>
      </c>
      <c r="B16" s="10"/>
      <c r="C16" s="10" t="str">
        <f>'1'!C16</f>
        <v>504A</v>
      </c>
      <c r="D16" s="10" t="str">
        <f>'1'!D16</f>
        <v>ISIC</v>
      </c>
      <c r="E16" s="10">
        <f>'1'!E16</f>
        <v>21</v>
      </c>
      <c r="F16" s="10"/>
      <c r="G16" s="10"/>
      <c r="H16" s="12"/>
      <c r="I16" s="10">
        <f t="shared" si="0"/>
        <v>21</v>
      </c>
      <c r="J16" s="12"/>
      <c r="K16" s="10"/>
      <c r="L16" s="12"/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tr">
        <f>'1'!A17</f>
        <v>SISTEMAS DE INFORMACION PARA LOS NEGOCIOS</v>
      </c>
      <c r="B17" s="10"/>
      <c r="C17" s="10" t="str">
        <f>'1'!C17</f>
        <v>704A2</v>
      </c>
      <c r="D17" s="10" t="str">
        <f>'1'!D17</f>
        <v>ISIC</v>
      </c>
      <c r="E17" s="10">
        <f>'1'!E17</f>
        <v>7</v>
      </c>
      <c r="F17" s="10"/>
      <c r="G17" s="10"/>
      <c r="H17" s="12"/>
      <c r="I17" s="10">
        <f t="shared" si="0"/>
        <v>7</v>
      </c>
      <c r="J17" s="12"/>
      <c r="K17" s="10"/>
      <c r="L17" s="12"/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REDES DE COMPUTADORAS</v>
      </c>
      <c r="B18" s="10"/>
      <c r="C18" s="10" t="str">
        <f>'1'!C18</f>
        <v>304B1</v>
      </c>
      <c r="D18" s="10" t="str">
        <f>'1'!D18</f>
        <v>ISIC</v>
      </c>
      <c r="E18" s="10">
        <f>'1'!E18</f>
        <v>14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2" t="s">
        <v>28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3" t="s">
        <v>29</v>
      </c>
      <c r="C33" s="24"/>
      <c r="D33" s="24"/>
      <c r="E33" s="1"/>
      <c r="F33" s="1"/>
      <c r="G33" s="25" t="s">
        <v>30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4"/>
      <c r="C34" s="28"/>
      <c r="D34" s="28"/>
      <c r="E34" s="1"/>
      <c r="F34" s="1"/>
      <c r="G34" s="27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5" t="s">
        <v>31</v>
      </c>
      <c r="B35" s="24"/>
      <c r="C35" s="7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0" t="str">
        <f>B10</f>
        <v>MTI. MARTHA LAURA SEDAS CARDENAS</v>
      </c>
      <c r="C37" s="24"/>
      <c r="D37" s="24"/>
      <c r="E37" s="22"/>
      <c r="F37" s="22"/>
      <c r="G37" s="41" t="s">
        <v>32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workbookViewId="0"/>
  </sheetViews>
  <sheetFormatPr baseColWidth="10" defaultColWidth="14.5" defaultRowHeight="15" customHeight="1" x14ac:dyDescent="0"/>
  <cols>
    <col min="1" max="1" width="38.5" customWidth="1"/>
    <col min="2" max="2" width="4.6640625" customWidth="1"/>
    <col min="3" max="3" width="5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6" t="s">
        <v>3</v>
      </c>
      <c r="B6" s="24"/>
      <c r="C6" s="24"/>
      <c r="D6" s="24"/>
      <c r="E6" s="29" t="s">
        <v>34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7" t="s">
        <v>35</v>
      </c>
      <c r="C8" s="28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34" t="s">
        <v>8</v>
      </c>
      <c r="J8" s="24"/>
      <c r="K8" s="24"/>
      <c r="L8" s="27" t="str">
        <f>'1'!L8</f>
        <v>SEP. 2022 - ENE. 2023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27" t="str">
        <f>'1'!B10</f>
        <v>MTI. MARTHA LAURA SEDAS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7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5" t="s">
        <v>14</v>
      </c>
      <c r="G12" s="36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8"/>
      <c r="B13" s="31"/>
      <c r="C13" s="31"/>
      <c r="D13" s="31"/>
      <c r="E13" s="31"/>
      <c r="F13" s="8" t="s">
        <v>22</v>
      </c>
      <c r="G13" s="8" t="s">
        <v>23</v>
      </c>
      <c r="H13" s="31"/>
      <c r="I13" s="31"/>
      <c r="J13" s="31"/>
      <c r="K13" s="31"/>
      <c r="L13" s="31"/>
      <c r="M13" s="31"/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FUNDAMENTOS DE INVESTIGACION</v>
      </c>
      <c r="B14" s="10"/>
      <c r="C14" s="10" t="str">
        <f>'1'!C14</f>
        <v>104A</v>
      </c>
      <c r="D14" s="10" t="str">
        <f>'1'!D14</f>
        <v>ISIC</v>
      </c>
      <c r="E14" s="10">
        <f>'1'!E14</f>
        <v>40</v>
      </c>
      <c r="F14" s="11"/>
      <c r="G14" s="11"/>
      <c r="H14" s="12">
        <f t="shared" ref="H14:H17" si="0">F14/E14</f>
        <v>0</v>
      </c>
      <c r="I14" s="10">
        <f t="shared" ref="I14:I17" si="1">(E14-SUM(F14:G14))-K14</f>
        <v>40</v>
      </c>
      <c r="J14" s="12">
        <f t="shared" ref="J14:J17" si="2">I14/E14</f>
        <v>1</v>
      </c>
      <c r="K14" s="11"/>
      <c r="L14" s="12">
        <f t="shared" ref="L14:L17" si="3">K14/E14</f>
        <v>0</v>
      </c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FUNDAMENTOS DE INVESTIGACION</v>
      </c>
      <c r="B15" s="10"/>
      <c r="C15" s="10" t="str">
        <f>'1'!C15</f>
        <v>104B</v>
      </c>
      <c r="D15" s="10" t="str">
        <f>'1'!D15</f>
        <v>ISIC</v>
      </c>
      <c r="E15" s="10">
        <f>'1'!E15</f>
        <v>24</v>
      </c>
      <c r="F15" s="10"/>
      <c r="G15" s="10"/>
      <c r="H15" s="12">
        <f t="shared" si="0"/>
        <v>0</v>
      </c>
      <c r="I15" s="10">
        <f t="shared" si="1"/>
        <v>24</v>
      </c>
      <c r="J15" s="12">
        <f t="shared" si="2"/>
        <v>1</v>
      </c>
      <c r="K15" s="10"/>
      <c r="L15" s="12">
        <f t="shared" si="3"/>
        <v>0</v>
      </c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FUNDAMENTOS DE TELECOMUNICACIONES</v>
      </c>
      <c r="B16" s="10"/>
      <c r="C16" s="10" t="str">
        <f>'1'!C16</f>
        <v>504A</v>
      </c>
      <c r="D16" s="10" t="str">
        <f>'1'!D16</f>
        <v>ISIC</v>
      </c>
      <c r="E16" s="10">
        <f>'1'!E16</f>
        <v>21</v>
      </c>
      <c r="F16" s="10"/>
      <c r="G16" s="10"/>
      <c r="H16" s="12">
        <f t="shared" si="0"/>
        <v>0</v>
      </c>
      <c r="I16" s="10">
        <f t="shared" si="1"/>
        <v>21</v>
      </c>
      <c r="J16" s="12">
        <f t="shared" si="2"/>
        <v>1</v>
      </c>
      <c r="K16" s="10"/>
      <c r="L16" s="12">
        <f t="shared" si="3"/>
        <v>0</v>
      </c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tr">
        <f>'1'!A17</f>
        <v>SISTEMAS DE INFORMACION PARA LOS NEGOCIOS</v>
      </c>
      <c r="B17" s="10"/>
      <c r="C17" s="10" t="str">
        <f>'1'!C17</f>
        <v>704A2</v>
      </c>
      <c r="D17" s="10" t="str">
        <f>'1'!D17</f>
        <v>ISIC</v>
      </c>
      <c r="E17" s="10">
        <f>'1'!E17</f>
        <v>7</v>
      </c>
      <c r="F17" s="10"/>
      <c r="G17" s="10"/>
      <c r="H17" s="12">
        <f t="shared" si="0"/>
        <v>0</v>
      </c>
      <c r="I17" s="10">
        <f t="shared" si="1"/>
        <v>7</v>
      </c>
      <c r="J17" s="12">
        <f t="shared" si="2"/>
        <v>1</v>
      </c>
      <c r="K17" s="10"/>
      <c r="L17" s="12">
        <f t="shared" si="3"/>
        <v>0</v>
      </c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REDES DE COMPUTADORAS</v>
      </c>
      <c r="B18" s="10"/>
      <c r="C18" s="10" t="str">
        <f>'1'!C18</f>
        <v>304B1</v>
      </c>
      <c r="D18" s="10" t="str">
        <f>'1'!D18</f>
        <v>ISIC</v>
      </c>
      <c r="E18" s="10">
        <f>'1'!E18</f>
        <v>14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 t="s">
        <v>25</v>
      </c>
      <c r="C28" s="17" t="s">
        <v>25</v>
      </c>
      <c r="D28" s="17" t="s">
        <v>25</v>
      </c>
      <c r="E28" s="17">
        <f t="shared" ref="E28:G28" si="4">SUM(E14:E27)</f>
        <v>106</v>
      </c>
      <c r="F28" s="17">
        <f t="shared" si="4"/>
        <v>0</v>
      </c>
      <c r="G28" s="17">
        <f t="shared" si="4"/>
        <v>0</v>
      </c>
      <c r="H28" s="18">
        <f>SUM(F28:G28)/E28</f>
        <v>0</v>
      </c>
      <c r="I28" s="17">
        <f>(E28-SUM(F28:G28))-K28</f>
        <v>106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5">AVERAGE(M14:M27)</f>
        <v>#DIV/0!</v>
      </c>
      <c r="N28" s="19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2" t="s">
        <v>28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3" t="s">
        <v>29</v>
      </c>
      <c r="C33" s="24"/>
      <c r="D33" s="24"/>
      <c r="E33" s="1"/>
      <c r="F33" s="1"/>
      <c r="G33" s="25" t="s">
        <v>30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4"/>
      <c r="C34" s="28"/>
      <c r="D34" s="28"/>
      <c r="E34" s="1"/>
      <c r="F34" s="1"/>
      <c r="G34" s="27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5" t="s">
        <v>31</v>
      </c>
      <c r="B35" s="24"/>
      <c r="C35" s="7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0" t="str">
        <f>B10</f>
        <v>MTI. MARTHA LAURA SEDAS CARDENAS</v>
      </c>
      <c r="C37" s="24"/>
      <c r="D37" s="24"/>
      <c r="E37" s="22"/>
      <c r="F37" s="22"/>
      <c r="G37" s="41" t="s">
        <v>32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2022-10-18T22:39:24Z</cp:lastPrinted>
  <dcterms:created xsi:type="dcterms:W3CDTF">2021-11-22T14:45:25Z</dcterms:created>
  <dcterms:modified xsi:type="dcterms:W3CDTF">2022-10-19T17:13:21Z</dcterms:modified>
</cp:coreProperties>
</file>