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1sept-ene 2023\Reportes\"/>
    </mc:Choice>
  </mc:AlternateContent>
  <xr:revisionPtr revIDLastSave="0" documentId="13_ncr:1_{E832C175-9F8B-408C-B39E-71E6FC063E9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0" l="1"/>
  <c r="A19" i="25"/>
  <c r="C19" i="25"/>
  <c r="D19" i="25"/>
  <c r="E19" i="25"/>
  <c r="H19" i="25" s="1"/>
  <c r="L19" i="25"/>
  <c r="A20" i="25"/>
  <c r="C20" i="25"/>
  <c r="D20" i="25"/>
  <c r="E20" i="25"/>
  <c r="H20" i="25"/>
  <c r="I20" i="25"/>
  <c r="J20" i="25"/>
  <c r="L20" i="25"/>
  <c r="A21" i="25"/>
  <c r="C21" i="25"/>
  <c r="D21" i="25"/>
  <c r="E21" i="25"/>
  <c r="H21" i="25"/>
  <c r="I21" i="25"/>
  <c r="J21" i="25"/>
  <c r="L21" i="25"/>
  <c r="A22" i="25"/>
  <c r="C22" i="25"/>
  <c r="D22" i="25"/>
  <c r="E22" i="25"/>
  <c r="H22" i="25"/>
  <c r="I22" i="25"/>
  <c r="J22" i="25"/>
  <c r="L22" i="25"/>
  <c r="A23" i="25"/>
  <c r="C23" i="25"/>
  <c r="D23" i="25"/>
  <c r="E23" i="25"/>
  <c r="H23" i="25"/>
  <c r="I23" i="25"/>
  <c r="J23" i="25"/>
  <c r="L23" i="25"/>
  <c r="A24" i="25"/>
  <c r="C24" i="25"/>
  <c r="D24" i="25"/>
  <c r="E24" i="25"/>
  <c r="H24" i="25"/>
  <c r="I24" i="25"/>
  <c r="J24" i="25"/>
  <c r="L24" i="25"/>
  <c r="A25" i="25"/>
  <c r="C25" i="25"/>
  <c r="D25" i="25"/>
  <c r="E25" i="25"/>
  <c r="H25" i="25"/>
  <c r="I25" i="25"/>
  <c r="J25" i="25"/>
  <c r="L25" i="25"/>
  <c r="A26" i="25"/>
  <c r="C26" i="25"/>
  <c r="D26" i="25"/>
  <c r="E26" i="25"/>
  <c r="H26" i="25"/>
  <c r="I26" i="25"/>
  <c r="J26" i="25"/>
  <c r="L26" i="25"/>
  <c r="A27" i="25"/>
  <c r="C27" i="25"/>
  <c r="D27" i="25"/>
  <c r="E27" i="25"/>
  <c r="H27" i="25"/>
  <c r="I27" i="25"/>
  <c r="J27" i="25"/>
  <c r="L27" i="25"/>
  <c r="H15" i="25"/>
  <c r="H16" i="25"/>
  <c r="H17" i="25"/>
  <c r="H18" i="25"/>
  <c r="H14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/>
  <c r="J15" i="24" s="1"/>
  <c r="D15" i="24"/>
  <c r="C15" i="24"/>
  <c r="A15" i="24"/>
  <c r="E14" i="24"/>
  <c r="I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/>
  <c r="J16" i="23" s="1"/>
  <c r="D16" i="23"/>
  <c r="C16" i="23"/>
  <c r="A16" i="23"/>
  <c r="E15" i="23"/>
  <c r="I15" i="23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I17" i="22"/>
  <c r="J17" i="22" s="1"/>
  <c r="A18" i="22"/>
  <c r="C18" i="22"/>
  <c r="D18" i="22"/>
  <c r="E18" i="22"/>
  <c r="L18" i="22"/>
  <c r="C14" i="22"/>
  <c r="D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E28" i="25"/>
  <c r="L14" i="24"/>
  <c r="L15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H28" i="24" s="1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28" i="23" s="1"/>
  <c r="H18" i="22"/>
  <c r="I18" i="22"/>
  <c r="J18" i="22" s="1"/>
  <c r="L28" i="25" l="1"/>
  <c r="I19" i="25"/>
  <c r="J19" i="25" s="1"/>
  <c r="I28" i="25"/>
  <c r="J28" i="25" s="1"/>
  <c r="H28" i="25"/>
  <c r="I28" i="10"/>
  <c r="L28" i="24"/>
  <c r="L16" i="24"/>
  <c r="I28" i="24"/>
  <c r="J28" i="24" s="1"/>
  <c r="I28" i="23"/>
  <c r="J28" i="23" s="1"/>
  <c r="H28" i="23"/>
  <c r="L28" i="10"/>
  <c r="E28" i="22"/>
  <c r="L14" i="22"/>
  <c r="H14" i="23"/>
  <c r="I14" i="22"/>
  <c r="J14" i="22" s="1"/>
  <c r="H28" i="22" l="1"/>
  <c r="L28" i="22"/>
  <c r="I28" i="22"/>
  <c r="J28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<sst xmlns="http://schemas.openxmlformats.org/spreadsheetml/2006/main" count="185" uniqueCount="45">
  <si>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</si>
  <si>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</si>
  <si>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</si>
  <si>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</si>
  <si>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</si>
  <si>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</si>
  <si>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</si>
  <si>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</si>
  <si>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</si>
  <si>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</si>
  <si>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</si>
  <si>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</si>
  <si>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</si>
  <si>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</si>
  <si>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</si>
  <si>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</si>
  <si>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</si>
  <si>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</si>
  <si>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</si>
  <si>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</si>
  <si>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</si>
  <si>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</si>
  <si>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</si>
  <si>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</si>
  <si>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</si>
  <si>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</si>
  <si>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</si>
  <si>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</si>
  <si>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</si>
  <si>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</si>
  <si>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 2022- ene 2023</t>
  </si>
  <si>
    <t>Ing. Alma Rosa Campos Lara</t>
  </si>
  <si>
    <t>Fundamentos de Investigación</t>
  </si>
  <si>
    <t>3A</t>
  </si>
  <si>
    <t>1A</t>
  </si>
  <si>
    <t>5A</t>
  </si>
  <si>
    <t>1B</t>
  </si>
  <si>
    <t>3B</t>
  </si>
  <si>
    <t>Desarrollo Sustentable</t>
  </si>
  <si>
    <t>Taller de Investigación I</t>
  </si>
  <si>
    <t>IMCT</t>
  </si>
  <si>
    <t>MECATRÓNICA</t>
  </si>
  <si>
    <t>Ing. Victor Palma Cruz</t>
  </si>
  <si>
    <t>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</si>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</sst>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41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1</v>
      </c>
      <c r="C8" s="35"/>
      <c r="D8" s="14" t="s">
        <v>4</v>
      </c>
      <c r="E8" s="5">
        <v>5</v>
      </c>
      <c r="G8" s="4" t="s">
        <v>5</v>
      </c>
      <c r="H8" s="5">
        <v>3</v>
      </c>
      <c r="I8" s="34" t="s">
        <v>6</v>
      </c>
      <c r="J8" s="34"/>
      <c r="K8" s="34"/>
      <c r="L8" s="35" t="s">
        <v>30</v>
      </c>
      <c r="M8" s="35"/>
      <c r="N8" s="35"/>
    </row>
    <row r="10" spans="1:14" x14ac:dyDescent="0.2">
      <c r="A10" s="4" t="s">
        <v>7</v>
      </c>
      <c r="B10" s="35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38</v>
      </c>
      <c r="B14" s="9" t="s">
        <v>20</v>
      </c>
      <c r="C14" s="9" t="s">
        <v>33</v>
      </c>
      <c r="D14" s="9" t="s">
        <v>40</v>
      </c>
      <c r="E14" s="9">
        <v>18</v>
      </c>
      <c r="F14" s="9">
        <v>18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21">
        <v>79.44</v>
      </c>
      <c r="N14" s="15">
        <v>0.44</v>
      </c>
    </row>
    <row r="15" spans="1:14" s="11" customFormat="1" x14ac:dyDescent="0.2">
      <c r="A15" s="8" t="s">
        <v>38</v>
      </c>
      <c r="B15" s="9" t="s">
        <v>20</v>
      </c>
      <c r="C15" s="9" t="s">
        <v>37</v>
      </c>
      <c r="D15" s="9" t="s">
        <v>40</v>
      </c>
      <c r="E15" s="9">
        <v>16</v>
      </c>
      <c r="F15" s="9">
        <v>15</v>
      </c>
      <c r="G15" s="9">
        <v>0</v>
      </c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21">
        <v>74.56</v>
      </c>
      <c r="N15" s="15">
        <v>0.56000000000000005</v>
      </c>
    </row>
    <row r="16" spans="1:14" s="11" customFormat="1" x14ac:dyDescent="0.2">
      <c r="A16" s="8" t="s">
        <v>32</v>
      </c>
      <c r="B16" s="9" t="s">
        <v>20</v>
      </c>
      <c r="C16" s="9" t="s">
        <v>34</v>
      </c>
      <c r="D16" s="9" t="s">
        <v>40</v>
      </c>
      <c r="E16" s="9">
        <v>20</v>
      </c>
      <c r="F16" s="9">
        <v>18</v>
      </c>
      <c r="G16" s="9">
        <v>0</v>
      </c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1">
        <v>90.5</v>
      </c>
      <c r="N16" s="15">
        <v>0.75</v>
      </c>
    </row>
    <row r="17" spans="1:14" s="11" customFormat="1" x14ac:dyDescent="0.2">
      <c r="A17" s="8" t="s">
        <v>32</v>
      </c>
      <c r="B17" s="9" t="s">
        <v>20</v>
      </c>
      <c r="C17" s="9" t="s">
        <v>36</v>
      </c>
      <c r="D17" s="9" t="s">
        <v>40</v>
      </c>
      <c r="E17" s="9">
        <v>24</v>
      </c>
      <c r="F17" s="9">
        <v>24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1">
        <v>88.5</v>
      </c>
      <c r="N17" s="15">
        <v>0.63</v>
      </c>
    </row>
    <row r="18" spans="1:14" s="11" customFormat="1" x14ac:dyDescent="0.2">
      <c r="A18" s="8" t="s">
        <v>39</v>
      </c>
      <c r="B18" s="9" t="s">
        <v>20</v>
      </c>
      <c r="C18" s="9" t="s">
        <v>35</v>
      </c>
      <c r="D18" s="9" t="s">
        <v>40</v>
      </c>
      <c r="E18" s="9">
        <v>34</v>
      </c>
      <c r="F18" s="9">
        <v>33</v>
      </c>
      <c r="G18" s="9">
        <v>0</v>
      </c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21">
        <v>85.82</v>
      </c>
      <c r="N18" s="15">
        <v>0.56000000000000005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108</v>
      </c>
      <c r="G28" s="17">
        <f>SUM(G14:G27)</f>
        <v>0</v>
      </c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22">
        <f>AVERAGE(M14:M27)</f>
        <v>83.763999999999996</v>
      </c>
      <c r="N28" s="19">
        <f>AVERAGE(N14:N27)</f>
        <v>0.58799999999999997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Alma Rosa Campos Lara</v>
      </c>
      <c r="C37" s="41"/>
      <c r="D37" s="41"/>
      <c r="E37" s="13"/>
      <c r="F37" s="13"/>
      <c r="G37" s="41" t="s">
        <v>42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" zoomScale="118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Sept 2022- ene 2023</v>
      </c>
      <c r="M8" s="35"/>
      <c r="N8" s="35"/>
    </row>
    <row r="10" spans="1:14" x14ac:dyDescent="0.2">
      <c r="A10" s="4" t="s">
        <v>7</v>
      </c>
      <c r="B10" s="35" t="str">
        <f>'1'!B10</f>
        <v>Ing. Alma Rosa Campos Lara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Desarrollo Sustentable</v>
      </c>
      <c r="B14" s="9" t="s">
        <v>43</v>
      </c>
      <c r="C14" s="9" t="str">
        <f>'1'!C14</f>
        <v>3A</v>
      </c>
      <c r="D14" s="9" t="str">
        <f>'1'!D14</f>
        <v>IMCT</v>
      </c>
      <c r="E14" s="9">
        <v>19</v>
      </c>
      <c r="F14" s="9">
        <v>18</v>
      </c>
      <c r="G14" s="9"/>
      <c r="H14" s="10">
        <f t="shared" ref="H14:H2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/>
      <c r="L14" s="10">
        <f t="shared" ref="L14:L28" si="3">K14/E14</f>
        <v>0</v>
      </c>
      <c r="M14" s="9">
        <v>86</v>
      </c>
      <c r="N14" s="15"/>
    </row>
    <row r="15" spans="1:14" s="11" customFormat="1" x14ac:dyDescent="0.2">
      <c r="A15" s="9" t="str">
        <f>'1'!A15</f>
        <v>Desarrollo Sustentable</v>
      </c>
      <c r="B15" s="9" t="s">
        <v>43</v>
      </c>
      <c r="C15" s="9" t="str">
        <f>'1'!C15</f>
        <v>3B</v>
      </c>
      <c r="D15" s="9" t="str">
        <f>'1'!D15</f>
        <v>IMCT</v>
      </c>
      <c r="E15" s="9">
        <f>'1'!E15</f>
        <v>16</v>
      </c>
      <c r="F15" s="9">
        <v>13</v>
      </c>
      <c r="G15" s="9"/>
      <c r="H15" s="10">
        <f t="shared" si="0"/>
        <v>0.8125</v>
      </c>
      <c r="I15" s="9">
        <f t="shared" si="1"/>
        <v>3</v>
      </c>
      <c r="J15" s="10">
        <f t="shared" si="2"/>
        <v>0.1875</v>
      </c>
      <c r="K15" s="9"/>
      <c r="L15" s="10">
        <f t="shared" si="3"/>
        <v>0</v>
      </c>
      <c r="M15" s="9">
        <v>82</v>
      </c>
      <c r="N15" s="15"/>
    </row>
    <row r="16" spans="1:14" s="11" customFormat="1" x14ac:dyDescent="0.2">
      <c r="A16" s="9" t="str">
        <f>'1'!A16</f>
        <v>Fundamentos de Investigación</v>
      </c>
      <c r="B16" s="9" t="s">
        <v>43</v>
      </c>
      <c r="C16" s="9" t="str">
        <f>'1'!C16</f>
        <v>1A</v>
      </c>
      <c r="D16" s="9" t="str">
        <f>'1'!D16</f>
        <v>IMCT</v>
      </c>
      <c r="E16" s="9">
        <f>'1'!E16</f>
        <v>20</v>
      </c>
      <c r="F16" s="9">
        <v>17</v>
      </c>
      <c r="G16" s="9"/>
      <c r="H16" s="10">
        <f t="shared" si="0"/>
        <v>0.85</v>
      </c>
      <c r="I16" s="9">
        <f t="shared" si="1"/>
        <v>3</v>
      </c>
      <c r="J16" s="10">
        <f t="shared" si="2"/>
        <v>0.15</v>
      </c>
      <c r="K16" s="9"/>
      <c r="L16" s="10">
        <f t="shared" si="3"/>
        <v>0</v>
      </c>
      <c r="M16" s="9">
        <v>88</v>
      </c>
      <c r="N16" s="15"/>
    </row>
    <row r="17" spans="1:14" s="11" customFormat="1" x14ac:dyDescent="0.2">
      <c r="A17" s="9" t="str">
        <f>'1'!A17</f>
        <v>Fundamentos de Investigación</v>
      </c>
      <c r="B17" s="9" t="s">
        <v>43</v>
      </c>
      <c r="C17" s="9" t="str">
        <f>'1'!C17</f>
        <v>1B</v>
      </c>
      <c r="D17" s="9" t="str">
        <f>'1'!D17</f>
        <v>IMCT</v>
      </c>
      <c r="E17" s="9">
        <v>27</v>
      </c>
      <c r="F17" s="9">
        <v>24</v>
      </c>
      <c r="G17" s="9"/>
      <c r="H17" s="10">
        <f t="shared" si="0"/>
        <v>0.88888888888888884</v>
      </c>
      <c r="I17" s="9">
        <f t="shared" si="1"/>
        <v>3</v>
      </c>
      <c r="J17" s="10">
        <f t="shared" si="2"/>
        <v>0.1111111111111111</v>
      </c>
      <c r="K17" s="9"/>
      <c r="L17" s="10">
        <f t="shared" si="3"/>
        <v>0</v>
      </c>
      <c r="M17" s="9">
        <v>82</v>
      </c>
      <c r="N17" s="15"/>
    </row>
    <row r="18" spans="1:14" s="11" customFormat="1" x14ac:dyDescent="0.2">
      <c r="A18" s="9" t="str">
        <f>'1'!A18</f>
        <v>Taller de Investigación I</v>
      </c>
      <c r="B18" s="9" t="s">
        <v>44</v>
      </c>
      <c r="C18" s="9" t="str">
        <f>'1'!C18</f>
        <v>5A</v>
      </c>
      <c r="D18" s="9" t="str">
        <f>'1'!D18</f>
        <v>IMCT</v>
      </c>
      <c r="E18" s="9">
        <f>'1'!E18</f>
        <v>34</v>
      </c>
      <c r="F18" s="9"/>
      <c r="G18" s="9"/>
      <c r="H18" s="10">
        <f t="shared" si="0"/>
        <v>0</v>
      </c>
      <c r="I18" s="9">
        <f t="shared" si="1"/>
        <v>34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116</v>
      </c>
      <c r="F28" s="17">
        <f>SUM(F14:F27)</f>
        <v>72</v>
      </c>
      <c r="G28" s="17">
        <f>SUM(G14:G27)</f>
        <v>0</v>
      </c>
      <c r="H28" s="18">
        <f>SUM(F28:G28)/E28</f>
        <v>0.62068965517241381</v>
      </c>
      <c r="I28" s="17">
        <f t="shared" si="1"/>
        <v>44</v>
      </c>
      <c r="J28" s="18">
        <f t="shared" si="2"/>
        <v>0.37931034482758619</v>
      </c>
      <c r="K28" s="17">
        <f>SUM(K14:K27)</f>
        <v>0</v>
      </c>
      <c r="L28" s="18">
        <f t="shared" si="3"/>
        <v>0</v>
      </c>
      <c r="M28" s="17">
        <f>AVERAGE(M14:M27)</f>
        <v>84.5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Alma Rosa Campos Lara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Sept 2022- ene 2023</v>
      </c>
      <c r="M8" s="35"/>
      <c r="N8" s="35"/>
    </row>
    <row r="10" spans="1:14" x14ac:dyDescent="0.2">
      <c r="A10" s="4" t="s">
        <v>7</v>
      </c>
      <c r="B10" s="35" t="str">
        <f>'1'!B10</f>
        <v>Ing. Alma Rosa Campos Lara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3A</v>
      </c>
      <c r="D14" s="9" t="str">
        <f>'1'!D14</f>
        <v>IMCT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3B</v>
      </c>
      <c r="D15" s="9" t="str">
        <f>'1'!D15</f>
        <v>IMCT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IMCT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5A</v>
      </c>
      <c r="D18" s="9" t="str">
        <f>'1'!D18</f>
        <v>IMCT</v>
      </c>
      <c r="E18" s="9">
        <f>'1'!E18</f>
        <v>34</v>
      </c>
      <c r="F18" s="9"/>
      <c r="G18" s="9"/>
      <c r="H18" s="10">
        <f t="shared" si="0"/>
        <v>0</v>
      </c>
      <c r="I18" s="9">
        <f t="shared" si="1"/>
        <v>34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Alma Rosa Campos Lara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Sept 2022- ene 2023</v>
      </c>
      <c r="M8" s="35"/>
      <c r="N8" s="35"/>
    </row>
    <row r="10" spans="1:14" x14ac:dyDescent="0.2">
      <c r="A10" s="4" t="s">
        <v>7</v>
      </c>
      <c r="B10" s="35" t="str">
        <f>'1'!B10</f>
        <v>Ing. Alma Rosa Campos Lara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3A</v>
      </c>
      <c r="D14" s="9" t="str">
        <f>'1'!D14</f>
        <v>IMCT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3B</v>
      </c>
      <c r="D15" s="9" t="str">
        <f>'1'!D15</f>
        <v>IMCT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IMCT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5A</v>
      </c>
      <c r="D18" s="9" t="str">
        <f>'1'!D18</f>
        <v>IMCT</v>
      </c>
      <c r="E18" s="9">
        <f>'1'!E18</f>
        <v>34</v>
      </c>
      <c r="F18" s="9"/>
      <c r="G18" s="9"/>
      <c r="H18" s="10">
        <f t="shared" si="0"/>
        <v>0</v>
      </c>
      <c r="I18" s="9">
        <f t="shared" si="1"/>
        <v>34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Alma Rosa Campos Lara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85" zoomScaleNormal="85" zoomScaleSheetLayoutView="100" workbookViewId="0">
      <selection activeCell="E20" sqref="E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28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Sept 2022- ene 2023</v>
      </c>
      <c r="M8" s="35"/>
      <c r="N8" s="35"/>
    </row>
    <row r="10" spans="1:14" x14ac:dyDescent="0.2">
      <c r="A10" s="4" t="s">
        <v>7</v>
      </c>
      <c r="B10" s="35" t="str">
        <f>'1'!B10</f>
        <v>Ing. Alma Rosa Campos Lara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3A</v>
      </c>
      <c r="D14" s="9" t="str">
        <f>'1'!D14</f>
        <v>IMCT</v>
      </c>
      <c r="E14" s="9">
        <f>'1'!E14</f>
        <v>18</v>
      </c>
      <c r="F14" s="9"/>
      <c r="G14" s="9"/>
      <c r="H14" s="10">
        <f>(F14+G14)/E14</f>
        <v>0</v>
      </c>
      <c r="I14" s="9">
        <f t="shared" ref="I14:I28" si="0">(E14-SUM(F14:G14))-K14</f>
        <v>18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3B</v>
      </c>
      <c r="D15" s="9" t="str">
        <f>'1'!D15</f>
        <v>IMCT</v>
      </c>
      <c r="E15" s="9">
        <f>'1'!E15</f>
        <v>16</v>
      </c>
      <c r="F15" s="9"/>
      <c r="G15" s="9"/>
      <c r="H15" s="10">
        <f t="shared" ref="H15:H18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IMCT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5A</v>
      </c>
      <c r="D18" s="9" t="str">
        <f>'1'!D18</f>
        <v>IMCT</v>
      </c>
      <c r="E18" s="9">
        <f>'1'!E18</f>
        <v>34</v>
      </c>
      <c r="F18" s="9"/>
      <c r="G18" s="9"/>
      <c r="H18" s="10">
        <f t="shared" si="3"/>
        <v>0</v>
      </c>
      <c r="I18" s="9">
        <f t="shared" si="0"/>
        <v>34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Alma Rosa Campos Lara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Alma </cp:lastModifiedBy>
  <cp:revision/>
  <dcterms:created xsi:type="dcterms:W3CDTF">2021-11-22T14:45:25Z</dcterms:created>
  <dcterms:modified xsi:type="dcterms:W3CDTF">2022-11-04T19:44:30Z</dcterms:modified>
  <cp:category/>
  <cp:contentStatus/>
</cp:coreProperties>
</file>