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1sept-ene 2023\Reportes\"/>
    </mc:Choice>
  </mc:AlternateContent>
  <xr:revisionPtr revIDLastSave="0" documentId="13_ncr:1_{BC1AF42D-7AA8-401C-B329-233DFE7BFB9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4" l="1"/>
  <c r="I17" i="24" l="1"/>
  <c r="J17" i="24" s="1"/>
  <c r="H17" i="24"/>
  <c r="L17" i="24"/>
  <c r="D17" i="24"/>
  <c r="I16" i="24"/>
  <c r="J16" i="24" s="1"/>
  <c r="H16" i="24"/>
  <c r="L16" i="24"/>
  <c r="D16" i="24"/>
  <c r="E6" i="25"/>
  <c r="E6" i="24"/>
  <c r="E6" i="23"/>
  <c r="E6" i="22"/>
  <c r="E14" i="23" l="1"/>
  <c r="E28" i="23" s="1"/>
  <c r="G39" i="24"/>
  <c r="G37" i="25" s="1"/>
  <c r="G37" i="23"/>
  <c r="G37" i="22"/>
  <c r="K28" i="10"/>
  <c r="A19" i="25"/>
  <c r="C19" i="25"/>
  <c r="D19" i="25"/>
  <c r="E19" i="25"/>
  <c r="H19" i="25" s="1"/>
  <c r="L19" i="25"/>
  <c r="A20" i="25"/>
  <c r="C20" i="25"/>
  <c r="D20" i="25"/>
  <c r="E20" i="25"/>
  <c r="H20" i="25"/>
  <c r="I20" i="25"/>
  <c r="J20" i="25"/>
  <c r="L20" i="25"/>
  <c r="A21" i="25"/>
  <c r="C21" i="25"/>
  <c r="D21" i="25"/>
  <c r="E21" i="25"/>
  <c r="H21" i="25"/>
  <c r="I21" i="25"/>
  <c r="J21" i="25"/>
  <c r="L21" i="25"/>
  <c r="A22" i="25"/>
  <c r="C22" i="25"/>
  <c r="D22" i="25"/>
  <c r="E22" i="25"/>
  <c r="H22" i="25"/>
  <c r="I22" i="25"/>
  <c r="J22" i="25"/>
  <c r="L22" i="25"/>
  <c r="H15" i="25"/>
  <c r="H16" i="25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I16" i="25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J21" i="24" s="1"/>
  <c r="I20" i="24"/>
  <c r="J20" i="24" s="1"/>
  <c r="D20" i="24"/>
  <c r="C20" i="24"/>
  <c r="A20" i="24"/>
  <c r="I19" i="24"/>
  <c r="J19" i="24" s="1"/>
  <c r="D19" i="24"/>
  <c r="C19" i="24"/>
  <c r="A19" i="24"/>
  <c r="E18" i="24"/>
  <c r="I18" i="24" s="1"/>
  <c r="J18" i="24" s="1"/>
  <c r="D18" i="24"/>
  <c r="C18" i="24"/>
  <c r="A18" i="24"/>
  <c r="E15" i="24"/>
  <c r="H15" i="24" s="1"/>
  <c r="I15" i="24"/>
  <c r="J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/>
  <c r="D16" i="23"/>
  <c r="C16" i="23"/>
  <c r="A16" i="23"/>
  <c r="E15" i="23"/>
  <c r="I15" i="23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L16" i="22"/>
  <c r="I16" i="22"/>
  <c r="L15" i="22"/>
  <c r="I15" i="22"/>
  <c r="B37" i="10"/>
  <c r="N28" i="10"/>
  <c r="M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E28" i="25"/>
  <c r="L19" i="24"/>
  <c r="L20" i="24"/>
  <c r="H19" i="24"/>
  <c r="H20" i="24"/>
  <c r="L15" i="23"/>
  <c r="L16" i="23"/>
  <c r="L17" i="23"/>
  <c r="L18" i="23"/>
  <c r="I18" i="22"/>
  <c r="H18" i="24" l="1"/>
  <c r="L15" i="24"/>
  <c r="E30" i="24"/>
  <c r="H30" i="24" s="1"/>
  <c r="I14" i="24"/>
  <c r="J14" i="24" s="1"/>
  <c r="H21" i="24"/>
  <c r="H14" i="24"/>
  <c r="L21" i="24"/>
  <c r="L28" i="23"/>
  <c r="L14" i="23"/>
  <c r="I14" i="23"/>
  <c r="L28" i="25"/>
  <c r="I19" i="25"/>
  <c r="J19" i="25" s="1"/>
  <c r="I28" i="25"/>
  <c r="J28" i="25" s="1"/>
  <c r="H28" i="25"/>
  <c r="I28" i="10"/>
  <c r="L18" i="24"/>
  <c r="I28" i="23"/>
  <c r="J28" i="23" s="1"/>
  <c r="H28" i="23"/>
  <c r="L28" i="10"/>
  <c r="E28" i="22"/>
  <c r="L14" i="22"/>
  <c r="I14" i="22"/>
  <c r="L30" i="24" l="1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<sst xmlns="http://schemas.openxmlformats.org/spreadsheetml/2006/main" count="197" uniqueCount="46">
  <si>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</si>
  <si>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</si>
  <si>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</si>
  <si>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</si>
  <si>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</si>
  <si>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</si>
  <si>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</si>
  <si>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</si>
  <si>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</si>
  <si>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</si>
  <si>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</si>
  <si>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</si>
  <si>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</si>
  <si>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</si>
  <si>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</si>
  <si>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</si>
  <si>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</si>
  <si>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</si>
  <si>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</si>
  <si>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</si>
  <si>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</si>
  <si>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</si>
  <si>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</si>
  <si>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</si>
  <si>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</si>
  <si>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</si>
  <si>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</si>
  <si>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</si>
  <si>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</si>
  <si>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</si>
  <si>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Sept 2022- ene 2023</t>
  </si>
  <si>
    <t>Ing. Alma Rosa Campos Lara</t>
  </si>
  <si>
    <t>Fundamentos de Investigación</t>
  </si>
  <si>
    <t>3A</t>
  </si>
  <si>
    <t>1A</t>
  </si>
  <si>
    <t>5A</t>
  </si>
  <si>
    <t>1B</t>
  </si>
  <si>
    <t>3B</t>
  </si>
  <si>
    <t>Desarrollo Sustentable</t>
  </si>
  <si>
    <t>Taller de Investigación I</t>
  </si>
  <si>
    <t>IMCT</t>
  </si>
  <si>
    <t>MECATRÓNICA</t>
  </si>
  <si>
    <t>Ing. Victor Palma Cruz</t>
  </si>
  <si>
    <t>II</t>
  </si>
  <si>
    <t>S/E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</si>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</sst>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opLeftCell="A4" zoomScale="98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5" x14ac:dyDescent="0.2">
      <c r="A6" s="25" t="s">
        <v>2</v>
      </c>
      <c r="B6" s="25"/>
      <c r="C6" s="25"/>
      <c r="D6" s="25"/>
      <c r="E6" s="26" t="s">
        <v>41</v>
      </c>
      <c r="F6" s="26"/>
      <c r="G6" s="26"/>
      <c r="H6" s="26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6">
        <v>1</v>
      </c>
      <c r="C8" s="36"/>
      <c r="D8" s="14" t="s">
        <v>4</v>
      </c>
      <c r="E8" s="5">
        <v>5</v>
      </c>
      <c r="G8" s="4" t="s">
        <v>5</v>
      </c>
      <c r="H8" s="5">
        <v>3</v>
      </c>
      <c r="I8" s="35" t="s">
        <v>6</v>
      </c>
      <c r="J8" s="35"/>
      <c r="K8" s="35"/>
      <c r="L8" s="36" t="s">
        <v>30</v>
      </c>
      <c r="M8" s="36"/>
      <c r="N8" s="36"/>
    </row>
    <row r="10" spans="1:15" x14ac:dyDescent="0.2">
      <c r="A10" s="4" t="s">
        <v>7</v>
      </c>
      <c r="B10" s="36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5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5" s="11" customFormat="1" x14ac:dyDescent="0.2">
      <c r="A14" s="8" t="s">
        <v>38</v>
      </c>
      <c r="B14" s="9" t="s">
        <v>20</v>
      </c>
      <c r="C14" s="9" t="s">
        <v>33</v>
      </c>
      <c r="D14" s="9" t="s">
        <v>40</v>
      </c>
      <c r="E14" s="9">
        <v>18</v>
      </c>
      <c r="F14" s="9">
        <v>18</v>
      </c>
      <c r="G14" s="9">
        <v>0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21">
        <v>79.44</v>
      </c>
      <c r="N14" s="15">
        <v>0.44</v>
      </c>
      <c r="O14" s="23"/>
    </row>
    <row r="15" spans="1:15" s="11" customFormat="1" x14ac:dyDescent="0.2">
      <c r="A15" s="8" t="s">
        <v>38</v>
      </c>
      <c r="B15" s="9" t="s">
        <v>20</v>
      </c>
      <c r="C15" s="9" t="s">
        <v>37</v>
      </c>
      <c r="D15" s="9" t="s">
        <v>40</v>
      </c>
      <c r="E15" s="9">
        <v>16</v>
      </c>
      <c r="F15" s="9">
        <v>15</v>
      </c>
      <c r="G15" s="9">
        <v>0</v>
      </c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21">
        <v>74.56</v>
      </c>
      <c r="N15" s="15">
        <v>0.56000000000000005</v>
      </c>
    </row>
    <row r="16" spans="1:15" s="11" customFormat="1" x14ac:dyDescent="0.2">
      <c r="A16" s="8" t="s">
        <v>32</v>
      </c>
      <c r="B16" s="9" t="s">
        <v>20</v>
      </c>
      <c r="C16" s="9" t="s">
        <v>34</v>
      </c>
      <c r="D16" s="9" t="s">
        <v>40</v>
      </c>
      <c r="E16" s="9">
        <v>20</v>
      </c>
      <c r="F16" s="9">
        <v>18</v>
      </c>
      <c r="G16" s="9">
        <v>0</v>
      </c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1">
        <v>90.5</v>
      </c>
      <c r="N16" s="15">
        <v>0.75</v>
      </c>
    </row>
    <row r="17" spans="1:14" s="11" customFormat="1" x14ac:dyDescent="0.2">
      <c r="A17" s="8" t="s">
        <v>32</v>
      </c>
      <c r="B17" s="9" t="s">
        <v>20</v>
      </c>
      <c r="C17" s="9" t="s">
        <v>36</v>
      </c>
      <c r="D17" s="9" t="s">
        <v>40</v>
      </c>
      <c r="E17" s="9">
        <v>24</v>
      </c>
      <c r="F17" s="9">
        <v>24</v>
      </c>
      <c r="G17" s="9">
        <v>0</v>
      </c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1">
        <v>88.5</v>
      </c>
      <c r="N17" s="15">
        <v>0.63</v>
      </c>
    </row>
    <row r="18" spans="1:14" s="11" customFormat="1" x14ac:dyDescent="0.2">
      <c r="A18" s="8" t="s">
        <v>39</v>
      </c>
      <c r="B18" s="9" t="s">
        <v>20</v>
      </c>
      <c r="C18" s="9" t="s">
        <v>35</v>
      </c>
      <c r="D18" s="9" t="s">
        <v>40</v>
      </c>
      <c r="E18" s="9">
        <v>34</v>
      </c>
      <c r="F18" s="9">
        <v>33</v>
      </c>
      <c r="G18" s="9">
        <v>0</v>
      </c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21">
        <v>85.82</v>
      </c>
      <c r="N18" s="15">
        <v>0.56000000000000005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108</v>
      </c>
      <c r="G28" s="17">
        <f>SUM(G14:G27)</f>
        <v>0</v>
      </c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22">
        <f>AVERAGE(M14:M27)</f>
        <v>83.763999999999996</v>
      </c>
      <c r="N28" s="19">
        <f>AVERAGE(N14:N27)</f>
        <v>0.58799999999999997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Ing. Alma Rosa Campos Lara</v>
      </c>
      <c r="C37" s="42"/>
      <c r="D37" s="42"/>
      <c r="E37" s="13"/>
      <c r="F37" s="13"/>
      <c r="G37" s="42" t="s">
        <v>42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2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43" t="str">
        <f>'1'!E6</f>
        <v>MECATRÓNICA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Sept 2022- ene 2023</v>
      </c>
      <c r="M8" s="36"/>
      <c r="N8" s="36"/>
    </row>
    <row r="10" spans="1:14" x14ac:dyDescent="0.2">
      <c r="A10" s="4" t="s">
        <v>7</v>
      </c>
      <c r="B10" s="36" t="str">
        <f>'1'!B10</f>
        <v>Ing. Alma Rosa Campos Lara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Desarrollo Sustentable</v>
      </c>
      <c r="B14" s="9" t="s">
        <v>43</v>
      </c>
      <c r="C14" s="9" t="str">
        <f>'1'!C14</f>
        <v>3A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0.44</v>
      </c>
    </row>
    <row r="15" spans="1:14" s="11" customFormat="1" x14ac:dyDescent="0.2">
      <c r="A15" s="9" t="str">
        <f>'1'!A15</f>
        <v>Desarrollo Sustentable</v>
      </c>
      <c r="B15" s="9" t="s">
        <v>43</v>
      </c>
      <c r="C15" s="9" t="str">
        <f>'1'!C15</f>
        <v>3B</v>
      </c>
      <c r="D15" s="9" t="str">
        <f>'1'!D15</f>
        <v>IMCT</v>
      </c>
      <c r="E15" s="9">
        <f>'1'!E15</f>
        <v>16</v>
      </c>
      <c r="F15" s="9">
        <v>13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82</v>
      </c>
      <c r="N15" s="15">
        <v>0.42</v>
      </c>
    </row>
    <row r="16" spans="1:14" s="11" customFormat="1" x14ac:dyDescent="0.2">
      <c r="A16" s="9" t="str">
        <f>'1'!A16</f>
        <v>Fundamentos de Investigación</v>
      </c>
      <c r="B16" s="9" t="s">
        <v>43</v>
      </c>
      <c r="C16" s="9" t="str">
        <f>'1'!C16</f>
        <v>1A</v>
      </c>
      <c r="D16" s="9" t="str">
        <f>'1'!D16</f>
        <v>IMCT</v>
      </c>
      <c r="E16" s="9">
        <f>'1'!E16</f>
        <v>20</v>
      </c>
      <c r="F16" s="9">
        <v>17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88</v>
      </c>
      <c r="N16" s="15">
        <v>0.52</v>
      </c>
    </row>
    <row r="17" spans="1:14" s="11" customFormat="1" x14ac:dyDescent="0.2">
      <c r="A17" s="9" t="str">
        <f>'1'!A17</f>
        <v>Fundamentos de Investigación</v>
      </c>
      <c r="B17" s="9" t="s">
        <v>43</v>
      </c>
      <c r="C17" s="9" t="str">
        <f>'1'!C17</f>
        <v>1B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82</v>
      </c>
      <c r="N17" s="15">
        <v>0.53</v>
      </c>
    </row>
    <row r="18" spans="1:14" s="11" customFormat="1" x14ac:dyDescent="0.2">
      <c r="A18" s="9" t="str">
        <f>'1'!A18</f>
        <v>Taller de Investigación I</v>
      </c>
      <c r="B18" s="9" t="s">
        <v>44</v>
      </c>
      <c r="C18" s="9" t="str">
        <f>'1'!C18</f>
        <v>5A</v>
      </c>
      <c r="D18" s="9" t="str">
        <f>'1'!D18</f>
        <v>IMCT</v>
      </c>
      <c r="E18" s="9">
        <v>35</v>
      </c>
      <c r="F18" s="9"/>
      <c r="G18" s="9"/>
      <c r="H18" s="10"/>
      <c r="I18" s="9">
        <f t="shared" si="0"/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117</v>
      </c>
      <c r="F28" s="17">
        <f>SUM(F14:F27)</f>
        <v>72</v>
      </c>
      <c r="G28" s="17">
        <f>SUM(G14:G27)</f>
        <v>0</v>
      </c>
      <c r="H28" s="18">
        <f>SUM(F28:G28)/E28</f>
        <v>0.61538461538461542</v>
      </c>
      <c r="I28" s="17">
        <f t="shared" si="0"/>
        <v>45</v>
      </c>
      <c r="J28" s="18">
        <f t="shared" ref="J28" si="2">I28/E28</f>
        <v>0.38461538461538464</v>
      </c>
      <c r="K28" s="17">
        <f>SUM(K14:K27)</f>
        <v>0</v>
      </c>
      <c r="L28" s="18">
        <f t="shared" si="1"/>
        <v>0</v>
      </c>
      <c r="M28" s="17">
        <f>AVERAGE(M14:M27)</f>
        <v>84.5</v>
      </c>
      <c r="N28" s="19">
        <f>AVERAGE(N14:N27)</f>
        <v>0.47749999999999998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Ing. Alma Rosa Campos Lara</v>
      </c>
      <c r="C37" s="42"/>
      <c r="D37" s="42"/>
      <c r="E37" s="13"/>
      <c r="F37" s="13"/>
      <c r="G37" s="42" t="str">
        <f>'1'!G37</f>
        <v>Ing. Victor Palma Cruz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139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43" t="str">
        <f>'1'!E6</f>
        <v>MECATRÓNICA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Sept 2022- ene 2023</v>
      </c>
      <c r="M8" s="36"/>
      <c r="N8" s="36"/>
    </row>
    <row r="10" spans="1:14" x14ac:dyDescent="0.2">
      <c r="A10" s="4" t="s">
        <v>7</v>
      </c>
      <c r="B10" s="36" t="str">
        <f>'1'!B10</f>
        <v>Ing. Alma Rosa Campos Lara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Desarrollo Sustentable</v>
      </c>
      <c r="B14" s="9" t="s">
        <v>45</v>
      </c>
      <c r="C14" s="9" t="str">
        <f>'1'!C14</f>
        <v>3A</v>
      </c>
      <c r="D14" s="9" t="str">
        <f>'1'!D14</f>
        <v>IMCT</v>
      </c>
      <c r="E14" s="9">
        <f>'2'!E14</f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Desarrollo Sustentable</v>
      </c>
      <c r="B15" s="9" t="s">
        <v>45</v>
      </c>
      <c r="C15" s="9" t="str">
        <f>'1'!C15</f>
        <v>3B</v>
      </c>
      <c r="D15" s="9" t="str">
        <f>'1'!D15</f>
        <v>IMCT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Fundamentos de Investigación</v>
      </c>
      <c r="B16" s="9" t="s">
        <v>45</v>
      </c>
      <c r="C16" s="9" t="str">
        <f>'1'!C16</f>
        <v>1A</v>
      </c>
      <c r="D16" s="9" t="str">
        <f>'1'!D16</f>
        <v>IMCT</v>
      </c>
      <c r="E16" s="9">
        <f>'1'!E16</f>
        <v>20</v>
      </c>
      <c r="F16" s="9">
        <v>16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Fundamentos de Investigación</v>
      </c>
      <c r="B17" s="9" t="s">
        <v>45</v>
      </c>
      <c r="C17" s="9" t="str">
        <f>'1'!C17</f>
        <v>1B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 t="str">
        <f>'1'!A18</f>
        <v>Taller de Investigación I</v>
      </c>
      <c r="B18" s="9" t="s">
        <v>44</v>
      </c>
      <c r="C18" s="9" t="str">
        <f>'1'!C18</f>
        <v>5A</v>
      </c>
      <c r="D18" s="9" t="str">
        <f>'1'!D18</f>
        <v>IMCT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117</v>
      </c>
      <c r="F28" s="17">
        <f>SUM(F14:F27)</f>
        <v>72</v>
      </c>
      <c r="G28" s="17">
        <f>SUM(G14:G27)</f>
        <v>0</v>
      </c>
      <c r="H28" s="18">
        <f>SUM(F28:G28)/E28</f>
        <v>0.61538461538461542</v>
      </c>
      <c r="I28" s="17">
        <f t="shared" si="0"/>
        <v>45</v>
      </c>
      <c r="J28" s="18">
        <f t="shared" ref="J28" si="2">I28/E28</f>
        <v>0.38461538461538464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Ing. Alma Rosa Campos Lara</v>
      </c>
      <c r="C37" s="42"/>
      <c r="D37" s="42"/>
      <c r="E37" s="13"/>
      <c r="F37" s="13"/>
      <c r="G37" s="42" t="str">
        <f>'2'!G37</f>
        <v>Ing. Victor Palma Cruz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abSelected="1" topLeftCell="A5" zoomScale="116" zoomScaleNormal="85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43" t="str">
        <f>'1'!E6</f>
        <v>MECATRÓNICA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Sept 2022- ene 2023</v>
      </c>
      <c r="M8" s="36"/>
      <c r="N8" s="36"/>
    </row>
    <row r="10" spans="1:14" x14ac:dyDescent="0.2">
      <c r="A10" s="4" t="s">
        <v>7</v>
      </c>
      <c r="B10" s="36" t="str">
        <f>'1'!B10</f>
        <v>Ing. Alma Rosa Campos Lara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Desarrollo Sustentable</v>
      </c>
      <c r="B14" s="9">
        <v>4</v>
      </c>
      <c r="C14" s="9" t="str">
        <f>'1'!C14</f>
        <v>3A</v>
      </c>
      <c r="D14" s="9" t="str">
        <f>'1'!D14</f>
        <v>IMCT</v>
      </c>
      <c r="E14" s="9">
        <v>19</v>
      </c>
      <c r="F14" s="9">
        <v>18</v>
      </c>
      <c r="G14" s="9"/>
      <c r="H14" s="10">
        <f t="shared" ref="H14:H21" si="0">F14/E14</f>
        <v>0.94736842105263153</v>
      </c>
      <c r="I14" s="9">
        <f t="shared" ref="I14:I30" si="1">(E14-SUM(F14:G14))-K14</f>
        <v>1</v>
      </c>
      <c r="J14" s="10">
        <f t="shared" ref="J14:J30" si="2">I14/E14</f>
        <v>5.2631578947368418E-2</v>
      </c>
      <c r="K14" s="9">
        <v>0</v>
      </c>
      <c r="L14" s="10">
        <f t="shared" ref="L14:L30" si="3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Desarrollo Sustentable</v>
      </c>
      <c r="B15" s="9">
        <v>4</v>
      </c>
      <c r="C15" s="9" t="str">
        <f>'1'!C15</f>
        <v>3B</v>
      </c>
      <c r="D15" s="9" t="str">
        <f>'1'!D15</f>
        <v>IMCT</v>
      </c>
      <c r="E15" s="9">
        <f>'1'!E15</f>
        <v>16</v>
      </c>
      <c r="F15" s="9">
        <v>16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85</v>
      </c>
      <c r="N15" s="15">
        <v>0.47</v>
      </c>
    </row>
    <row r="16" spans="1:14" s="11" customFormat="1" x14ac:dyDescent="0.2">
      <c r="A16" s="9" t="s">
        <v>38</v>
      </c>
      <c r="B16" s="9">
        <v>5</v>
      </c>
      <c r="C16" s="9" t="s">
        <v>33</v>
      </c>
      <c r="D16" s="9" t="str">
        <f>'1'!D16</f>
        <v>IMCT</v>
      </c>
      <c r="E16" s="9">
        <v>19</v>
      </c>
      <c r="F16" s="9">
        <v>18</v>
      </c>
      <c r="G16" s="9"/>
      <c r="H16" s="10">
        <f t="shared" ref="H16:H17" si="4">F16/E16</f>
        <v>0.94736842105263153</v>
      </c>
      <c r="I16" s="9">
        <f t="shared" ref="I16:I17" si="5">(E16-SUM(F16:G16))-K16</f>
        <v>1</v>
      </c>
      <c r="J16" s="10">
        <f t="shared" ref="J16:J17" si="6">I16/E16</f>
        <v>5.2631578947368418E-2</v>
      </c>
      <c r="K16" s="9">
        <v>0</v>
      </c>
      <c r="L16" s="10">
        <f t="shared" ref="L16:L17" si="7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38</v>
      </c>
      <c r="B17" s="9">
        <v>5</v>
      </c>
      <c r="C17" s="9" t="s">
        <v>37</v>
      </c>
      <c r="D17" s="9" t="str">
        <f>'1'!D17</f>
        <v>IMCT</v>
      </c>
      <c r="E17" s="9">
        <v>16</v>
      </c>
      <c r="F17" s="9">
        <v>16</v>
      </c>
      <c r="G17" s="9"/>
      <c r="H17" s="10">
        <f t="shared" si="4"/>
        <v>1</v>
      </c>
      <c r="I17" s="9">
        <f t="shared" si="5"/>
        <v>0</v>
      </c>
      <c r="J17" s="10">
        <f t="shared" si="6"/>
        <v>0</v>
      </c>
      <c r="K17" s="9">
        <v>0</v>
      </c>
      <c r="L17" s="10">
        <f t="shared" si="7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Fundamentos de Investigación</v>
      </c>
      <c r="B18" s="9">
        <v>4</v>
      </c>
      <c r="C18" s="9" t="str">
        <f>'1'!C16</f>
        <v>1A</v>
      </c>
      <c r="D18" s="9" t="str">
        <f>'1'!D16</f>
        <v>IMCT</v>
      </c>
      <c r="E18" s="9">
        <f>'1'!E16</f>
        <v>20</v>
      </c>
      <c r="F18" s="9">
        <v>20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Fundamentos de Investigación</v>
      </c>
      <c r="B19" s="9">
        <v>4</v>
      </c>
      <c r="C19" s="9" t="str">
        <f>'1'!C17</f>
        <v>1B</v>
      </c>
      <c r="D19" s="9" t="str">
        <f>'1'!D17</f>
        <v>IMCT</v>
      </c>
      <c r="E19" s="9">
        <v>27</v>
      </c>
      <c r="F19" s="9">
        <v>21</v>
      </c>
      <c r="G19" s="9"/>
      <c r="H19" s="10">
        <f t="shared" si="0"/>
        <v>0.77777777777777779</v>
      </c>
      <c r="I19" s="9">
        <f t="shared" si="1"/>
        <v>6</v>
      </c>
      <c r="J19" s="10">
        <f t="shared" si="2"/>
        <v>0.22222222222222221</v>
      </c>
      <c r="K19" s="9">
        <v>0</v>
      </c>
      <c r="L19" s="10">
        <f t="shared" si="3"/>
        <v>0</v>
      </c>
      <c r="M19" s="9">
        <v>70</v>
      </c>
      <c r="N19" s="15">
        <v>0.45</v>
      </c>
    </row>
    <row r="20" spans="1:14" s="11" customFormat="1" x14ac:dyDescent="0.2">
      <c r="A20" s="9" t="str">
        <f>'1'!A18</f>
        <v>Taller de Investigación I</v>
      </c>
      <c r="B20" s="9">
        <v>2</v>
      </c>
      <c r="C20" s="9" t="str">
        <f>'1'!C18</f>
        <v>5A</v>
      </c>
      <c r="D20" s="9" t="str">
        <f>'1'!D18</f>
        <v>IMCT</v>
      </c>
      <c r="E20" s="9">
        <v>35</v>
      </c>
      <c r="F20" s="9">
        <v>32</v>
      </c>
      <c r="G20" s="9"/>
      <c r="H20" s="10">
        <f t="shared" si="0"/>
        <v>0.91428571428571426</v>
      </c>
      <c r="I20" s="9">
        <f t="shared" si="1"/>
        <v>3</v>
      </c>
      <c r="J20" s="10">
        <f t="shared" si="2"/>
        <v>8.5714285714285715E-2</v>
      </c>
      <c r="K20" s="9">
        <v>0</v>
      </c>
      <c r="L20" s="10">
        <f t="shared" si="3"/>
        <v>0</v>
      </c>
      <c r="M20" s="9">
        <v>81</v>
      </c>
      <c r="N20" s="15">
        <v>0.69</v>
      </c>
    </row>
    <row r="21" spans="1:14" s="11" customFormat="1" x14ac:dyDescent="0.2">
      <c r="A21" s="9" t="s">
        <v>39</v>
      </c>
      <c r="B21" s="9">
        <v>3</v>
      </c>
      <c r="C21" s="9" t="s">
        <v>35</v>
      </c>
      <c r="D21" s="9" t="s">
        <v>40</v>
      </c>
      <c r="E21" s="9">
        <v>35</v>
      </c>
      <c r="F21" s="9">
        <v>32</v>
      </c>
      <c r="G21" s="9"/>
      <c r="H21" s="10">
        <f t="shared" si="0"/>
        <v>0.91428571428571426</v>
      </c>
      <c r="I21" s="9">
        <f t="shared" si="1"/>
        <v>3</v>
      </c>
      <c r="J21" s="10">
        <f t="shared" si="2"/>
        <v>8.5714285714285715E-2</v>
      </c>
      <c r="K21" s="9">
        <v>0</v>
      </c>
      <c r="L21" s="10">
        <f t="shared" si="3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187</v>
      </c>
      <c r="F30" s="17">
        <f>SUM(F14:F29)</f>
        <v>173</v>
      </c>
      <c r="G30" s="17">
        <f>SUM(G14:G29)</f>
        <v>0</v>
      </c>
      <c r="H30" s="18">
        <f>SUM(F30:G30)/E30</f>
        <v>0.92513368983957223</v>
      </c>
      <c r="I30" s="17">
        <f t="shared" si="1"/>
        <v>14</v>
      </c>
      <c r="J30" s="18">
        <f t="shared" si="2"/>
        <v>7.4866310160427801E-2</v>
      </c>
      <c r="K30" s="17">
        <f>SUM(K14:K29)</f>
        <v>0</v>
      </c>
      <c r="L30" s="18">
        <f t="shared" si="3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2" t="s">
        <v>25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4" spans="1:10" x14ac:dyDescent="0.2">
      <c r="A34" s="12"/>
    </row>
    <row r="35" spans="1:10" x14ac:dyDescent="0.2">
      <c r="B35" s="39" t="s">
        <v>26</v>
      </c>
      <c r="C35" s="39"/>
      <c r="D35" s="39"/>
      <c r="G35" s="24" t="s">
        <v>27</v>
      </c>
      <c r="H35" s="24"/>
      <c r="I35" s="24"/>
      <c r="J35" s="24"/>
    </row>
    <row r="36" spans="1:10" ht="62.25" customHeight="1" x14ac:dyDescent="0.2">
      <c r="B36" s="40"/>
      <c r="C36" s="40"/>
      <c r="D36" s="40"/>
      <c r="G36" s="36"/>
      <c r="H36" s="36"/>
      <c r="I36" s="36"/>
      <c r="J36" s="36"/>
    </row>
    <row r="37" spans="1:10" hidden="1" x14ac:dyDescent="0.2">
      <c r="A37" s="41" t="e">
        <v>#REF!</v>
      </c>
      <c r="B37" s="41"/>
      <c r="C37" s="6"/>
      <c r="E37" s="41"/>
      <c r="F37" s="41"/>
      <c r="G37" s="41"/>
      <c r="H37" s="41"/>
    </row>
    <row r="38" spans="1:10" hidden="1" x14ac:dyDescent="0.2"/>
    <row r="39" spans="1:10" ht="45" customHeight="1" x14ac:dyDescent="0.2">
      <c r="B39" s="42" t="str">
        <f>B10</f>
        <v>Ing. Alma Rosa Campos Lara</v>
      </c>
      <c r="C39" s="42"/>
      <c r="D39" s="42"/>
      <c r="E39" s="13"/>
      <c r="F39" s="13"/>
      <c r="G39" s="42" t="str">
        <f>'3'!G37</f>
        <v>Ing. Victor Palma Cruz</v>
      </c>
      <c r="H39" s="42"/>
      <c r="I39" s="42"/>
      <c r="J39" s="42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E15" sqref="E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43" t="str">
        <f>'1'!E6</f>
        <v>MECATRÓNICA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28</v>
      </c>
      <c r="C8" s="36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Sept 2022- ene 2023</v>
      </c>
      <c r="M8" s="36"/>
      <c r="N8" s="36"/>
    </row>
    <row r="10" spans="1:14" x14ac:dyDescent="0.2">
      <c r="A10" s="4" t="s">
        <v>7</v>
      </c>
      <c r="B10" s="36" t="str">
        <f>'1'!B10</f>
        <v>Ing. Alma Rosa Campos Lara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3A</v>
      </c>
      <c r="D14" s="9" t="str">
        <f>'1'!D14</f>
        <v>IMCT</v>
      </c>
      <c r="E14" s="9">
        <v>19</v>
      </c>
      <c r="F14" s="9"/>
      <c r="G14" s="9"/>
      <c r="H14" s="10">
        <f>(F14+G14)/E14</f>
        <v>0</v>
      </c>
      <c r="I14" s="9">
        <f t="shared" ref="I14:I28" si="0">(E14-SUM(F14:G14))-K14</f>
        <v>19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Desarrollo Sustentable</v>
      </c>
      <c r="B15" s="9"/>
      <c r="C15" s="9" t="str">
        <f>'1'!C15</f>
        <v>3B</v>
      </c>
      <c r="D15" s="9" t="str">
        <f>'1'!D15</f>
        <v>IMCT</v>
      </c>
      <c r="E15" s="9">
        <f>'1'!E15</f>
        <v>16</v>
      </c>
      <c r="F15" s="9"/>
      <c r="G15" s="9"/>
      <c r="H15" s="10">
        <f t="shared" ref="H15:H18" si="3">(F15+G15)/E15</f>
        <v>0</v>
      </c>
      <c r="I15" s="9">
        <f t="shared" si="0"/>
        <v>16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3"/>
        <v>0</v>
      </c>
      <c r="I16" s="9">
        <f t="shared" si="0"/>
        <v>20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IMCT</v>
      </c>
      <c r="E17" s="9">
        <v>27</v>
      </c>
      <c r="F17" s="9"/>
      <c r="G17" s="9"/>
      <c r="H17" s="10">
        <f t="shared" si="3"/>
        <v>0</v>
      </c>
      <c r="I17" s="9">
        <f t="shared" si="0"/>
        <v>27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/>
      <c r="C18" s="9" t="str">
        <f>'1'!C18</f>
        <v>5A</v>
      </c>
      <c r="D18" s="9" t="str">
        <f>'1'!D18</f>
        <v>IMCT</v>
      </c>
      <c r="E18" s="9">
        <v>35</v>
      </c>
      <c r="F18" s="9"/>
      <c r="G18" s="9"/>
      <c r="H18" s="10">
        <f t="shared" si="3"/>
        <v>0</v>
      </c>
      <c r="I18" s="9">
        <f t="shared" si="0"/>
        <v>35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2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117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Ing. Alma Rosa Campos Lara</v>
      </c>
      <c r="C37" s="42"/>
      <c r="D37" s="42"/>
      <c r="E37" s="13"/>
      <c r="F37" s="13"/>
      <c r="G37" s="42" t="str">
        <f>'4'!G39</f>
        <v>Ing. Victor Palma Cruz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Alma </cp:lastModifiedBy>
  <cp:revision/>
  <dcterms:created xsi:type="dcterms:W3CDTF">2021-11-22T14:45:25Z</dcterms:created>
  <dcterms:modified xsi:type="dcterms:W3CDTF">2022-12-31T03:21:08Z</dcterms:modified>
  <cp:category/>
  <cp:contentStatus/>
</cp:coreProperties>
</file>