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1sept-ene 2023\Reportes\R1 CALIF\"/>
    </mc:Choice>
  </mc:AlternateContent>
  <xr:revisionPtr revIDLastSave="0" documentId="13_ncr:1_{9A3688CC-6F92-4479-B021-7A34115828F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DS 311 A y B" sheetId="1" r:id="rId1"/>
    <sheet name="FInv 111 A y B" sheetId="2" r:id="rId2"/>
    <sheet name="TInv A y B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N5" i="1"/>
  <c r="O5" i="1" s="1"/>
  <c r="O4" i="1"/>
  <c r="N4" i="1"/>
  <c r="P3" i="2"/>
  <c r="P2" i="2"/>
  <c r="O3" i="2"/>
  <c r="O2" i="2"/>
  <c r="N3" i="2"/>
  <c r="G35" i="3" l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M2" i="3" s="1"/>
  <c r="N2" i="3" s="1"/>
  <c r="G3" i="3"/>
  <c r="L2" i="3"/>
  <c r="K2" i="3"/>
  <c r="G2" i="3"/>
  <c r="G45" i="2" l="1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M3" i="2"/>
  <c r="K3" i="2"/>
  <c r="G3" i="2"/>
  <c r="K2" i="2"/>
  <c r="G2" i="2"/>
  <c r="L3" i="2" s="1"/>
  <c r="L2" i="2" l="1"/>
  <c r="M2" i="2"/>
  <c r="N2" i="2" s="1"/>
  <c r="G2" i="1"/>
  <c r="J5" i="1"/>
  <c r="J4" i="1"/>
  <c r="G3" i="1"/>
  <c r="K4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L4" i="1" l="1"/>
  <c r="M4" i="1" s="1"/>
  <c r="L5" i="1"/>
  <c r="M5" i="1" s="1"/>
  <c r="K5" i="1"/>
</calcChain>
</file>

<file path=xl/sharedStrings.xml><?xml version="1.0" encoding="utf-8"?>
<sst xmlns="http://schemas.openxmlformats.org/spreadsheetml/2006/main" count="381" uniqueCount="243">
  <si>
    <t>Nombre</t>
  </si>
  <si>
    <t>Apellido(s)</t>
  </si>
  <si>
    <t>Tarea:Act. 1.2 Cómic (Real)</t>
  </si>
  <si>
    <t>Examen:Act. 1.3 Evaluación (Real)</t>
  </si>
  <si>
    <t>Tarea:Act. 1.1 línea del tiempo (Real)</t>
  </si>
  <si>
    <t>Total categoría (Real)</t>
  </si>
  <si>
    <t>Arlyn de Jesús</t>
  </si>
  <si>
    <t>Azcaño Ventura</t>
  </si>
  <si>
    <t>Mayreth</t>
  </si>
  <si>
    <t>Badillo Garciajurado</t>
  </si>
  <si>
    <t>AXEL JAVIER</t>
  </si>
  <si>
    <t>BLANCO ZARATE</t>
  </si>
  <si>
    <t>perla</t>
  </si>
  <si>
    <t>campos mendoza</t>
  </si>
  <si>
    <t>Geovanny</t>
  </si>
  <si>
    <t>Carmona cobaxin</t>
  </si>
  <si>
    <t>Jade Yael</t>
  </si>
  <si>
    <t>Chagala Jimenez</t>
  </si>
  <si>
    <t>German Lael</t>
  </si>
  <si>
    <t>Chapol Toga</t>
  </si>
  <si>
    <t>Karla Iliana</t>
  </si>
  <si>
    <t>Cobaxin Cágal</t>
  </si>
  <si>
    <t>Gilberto</t>
  </si>
  <si>
    <t>Cosme Santos</t>
  </si>
  <si>
    <t>brando</t>
  </si>
  <si>
    <t>coto  coto</t>
  </si>
  <si>
    <t>Luis Ruben</t>
  </si>
  <si>
    <t>Diaz Ordoñez</t>
  </si>
  <si>
    <t>Osvaldo</t>
  </si>
  <si>
    <t>Escalera Cárdenas</t>
  </si>
  <si>
    <t>Luis Javier</t>
  </si>
  <si>
    <t>Gomez Oliveros</t>
  </si>
  <si>
    <t>Uriel Levi</t>
  </si>
  <si>
    <t>Gómez Torres</t>
  </si>
  <si>
    <t>Miguel Angel</t>
  </si>
  <si>
    <t>Hernández Flores</t>
  </si>
  <si>
    <t>José Enrique</t>
  </si>
  <si>
    <t>Herrera Mixtega</t>
  </si>
  <si>
    <t>Juan Luis</t>
  </si>
  <si>
    <t>Ixba Chacha</t>
  </si>
  <si>
    <t>Damaris</t>
  </si>
  <si>
    <t>Lopez Benites</t>
  </si>
  <si>
    <t>Edmundo</t>
  </si>
  <si>
    <t>López Hernández</t>
  </si>
  <si>
    <t>Raul</t>
  </si>
  <si>
    <t>Marcial Arres</t>
  </si>
  <si>
    <t>MARLENE</t>
  </si>
  <si>
    <t>MARTINEZ COSME</t>
  </si>
  <si>
    <t>zaira itzel</t>
  </si>
  <si>
    <t>morales azamar</t>
  </si>
  <si>
    <t>Jose Luis</t>
  </si>
  <si>
    <t>Patiño Barrios</t>
  </si>
  <si>
    <t>Alejandro</t>
  </si>
  <si>
    <t>Pava Catemaxca</t>
  </si>
  <si>
    <t>David Uziel</t>
  </si>
  <si>
    <t>Perez Del Angel</t>
  </si>
  <si>
    <t>Angel</t>
  </si>
  <si>
    <t>Polito Artigas</t>
  </si>
  <si>
    <t>VALERIA</t>
  </si>
  <si>
    <t>QUINO</t>
  </si>
  <si>
    <t>FERNANDO</t>
  </si>
  <si>
    <t>QUINO CORTEZ</t>
  </si>
  <si>
    <t>Dulce Itzel</t>
  </si>
  <si>
    <t>Rivera Polito</t>
  </si>
  <si>
    <t>Santos Eligió</t>
  </si>
  <si>
    <t>Seba Escribano</t>
  </si>
  <si>
    <t>Javier</t>
  </si>
  <si>
    <t>Sixtega</t>
  </si>
  <si>
    <t>Adolfo Angel</t>
  </si>
  <si>
    <t>Solana Polito</t>
  </si>
  <si>
    <t>MANUEL AURELIO TORRES MARTINEZ</t>
  </si>
  <si>
    <t>TORRES MARTINEZ</t>
  </si>
  <si>
    <t>jose alfredo</t>
  </si>
  <si>
    <t>toto vergara</t>
  </si>
  <si>
    <t>Grupo</t>
  </si>
  <si>
    <t>A</t>
  </si>
  <si>
    <t>B</t>
  </si>
  <si>
    <t>TOTAL EST.</t>
  </si>
  <si>
    <t>APROBADOS</t>
  </si>
  <si>
    <t>GRUPO</t>
  </si>
  <si>
    <t>SUMAT CALIF</t>
  </si>
  <si>
    <t>MEDIA GRUPAL</t>
  </si>
  <si>
    <t>Tarea:Act. 1.3 Mapa conceptual (Real)</t>
  </si>
  <si>
    <t>Tarea:Act. 1.1 Ensayo (Real)</t>
  </si>
  <si>
    <t>Tarea:1.2 Cuadro Comparativo Métodos (Real)</t>
  </si>
  <si>
    <t>Oliver de Jesús</t>
  </si>
  <si>
    <t>Anota Cardoza</t>
  </si>
  <si>
    <t>Carlos Eduardo</t>
  </si>
  <si>
    <t>Antonino Bautista</t>
  </si>
  <si>
    <t>Isaí</t>
  </si>
  <si>
    <t>Bravo</t>
  </si>
  <si>
    <t>Andres Rodrigo</t>
  </si>
  <si>
    <t>Bustamante Martinez</t>
  </si>
  <si>
    <t>sergio eduardo</t>
  </si>
  <si>
    <t>caamal guerra</t>
  </si>
  <si>
    <t>Renata</t>
  </si>
  <si>
    <t>Carmona</t>
  </si>
  <si>
    <t>Edgar Fernando</t>
  </si>
  <si>
    <t>Chacha Morales</t>
  </si>
  <si>
    <t>Carlos</t>
  </si>
  <si>
    <t>Cobaxin</t>
  </si>
  <si>
    <t>Pedro de Jesus</t>
  </si>
  <si>
    <t>Cobaxin Baxin</t>
  </si>
  <si>
    <t>Eduardo</t>
  </si>
  <si>
    <t>Coyolt Rosendo</t>
  </si>
  <si>
    <t>Hugo de Jesús</t>
  </si>
  <si>
    <t>Félix</t>
  </si>
  <si>
    <t>bryan</t>
  </si>
  <si>
    <t>garcia</t>
  </si>
  <si>
    <t>Alexander Emilio</t>
  </si>
  <si>
    <t>García Barrera</t>
  </si>
  <si>
    <t>Ahiram Alberto</t>
  </si>
  <si>
    <t>Gómez Hernández</t>
  </si>
  <si>
    <t>Brayan Amado</t>
  </si>
  <si>
    <t>Ixba De La Cruz</t>
  </si>
  <si>
    <t>Omar</t>
  </si>
  <si>
    <t>Ixba Fernández</t>
  </si>
  <si>
    <t>Juan José</t>
  </si>
  <si>
    <t>Jiménez Reyes</t>
  </si>
  <si>
    <t>Kenia Paola</t>
  </si>
  <si>
    <t>Leyva Garcia</t>
  </si>
  <si>
    <t>Ivan de Jesús</t>
  </si>
  <si>
    <t>Lindo conde</t>
  </si>
  <si>
    <t>Sidney</t>
  </si>
  <si>
    <t>Lopez</t>
  </si>
  <si>
    <t>Israel Antonio</t>
  </si>
  <si>
    <t>López Escribano</t>
  </si>
  <si>
    <t>José Martín</t>
  </si>
  <si>
    <t>Lucho Paxtian</t>
  </si>
  <si>
    <t>Dilan</t>
  </si>
  <si>
    <t>Luna Rodriguez</t>
  </si>
  <si>
    <t>Julián Rosendo</t>
  </si>
  <si>
    <t>Málaga Ortiz</t>
  </si>
  <si>
    <t>Marcial Fiscal</t>
  </si>
  <si>
    <t>ulises</t>
  </si>
  <si>
    <t>Marín Ortiz</t>
  </si>
  <si>
    <t>Yahana de los Ángeles</t>
  </si>
  <si>
    <t>Martínez Pichal</t>
  </si>
  <si>
    <t>Diego</t>
  </si>
  <si>
    <t>Montan</t>
  </si>
  <si>
    <t>DANIELA YUNUEM</t>
  </si>
  <si>
    <t>MURILLO RIOS</t>
  </si>
  <si>
    <t>Miguel de Jesus</t>
  </si>
  <si>
    <t>Polito Ceron</t>
  </si>
  <si>
    <t>Jesús</t>
  </si>
  <si>
    <t>Ponce Román</t>
  </si>
  <si>
    <t>Alondra Lizet</t>
  </si>
  <si>
    <t>Pucheta Aguilera</t>
  </si>
  <si>
    <t>PERLA JOSELIN</t>
  </si>
  <si>
    <t>QUINO CAIXBA</t>
  </si>
  <si>
    <t>Axel Saúl</t>
  </si>
  <si>
    <t>Riveyro Molina</t>
  </si>
  <si>
    <t>Naomi</t>
  </si>
  <si>
    <t>Rosas Minquiz</t>
  </si>
  <si>
    <t>Jesus Alejandro</t>
  </si>
  <si>
    <t>Rosas Rosas</t>
  </si>
  <si>
    <t>Argelio</t>
  </si>
  <si>
    <t>santiago Reyes</t>
  </si>
  <si>
    <t>Esmeralda</t>
  </si>
  <si>
    <t>Serrano Velázquez</t>
  </si>
  <si>
    <t>Rocio</t>
  </si>
  <si>
    <t>Teoba Herrera</t>
  </si>
  <si>
    <t>Kevin Alexis</t>
  </si>
  <si>
    <t>Tiburcio Cuevas</t>
  </si>
  <si>
    <t>Elmer Uriel</t>
  </si>
  <si>
    <t>Torres Navarrete</t>
  </si>
  <si>
    <t>José Roberto</t>
  </si>
  <si>
    <t>Velasco Xolo</t>
  </si>
  <si>
    <t>Osswill Uriel</t>
  </si>
  <si>
    <t>Ventura Gracia</t>
  </si>
  <si>
    <t>Marcos Osiris</t>
  </si>
  <si>
    <t>Zapot Ramos</t>
  </si>
  <si>
    <t>Act. 1.1 Ensayo</t>
  </si>
  <si>
    <t>Act. 1.2 Exposiciones</t>
  </si>
  <si>
    <t>:Act. 1.3 Infografía</t>
  </si>
  <si>
    <t xml:space="preserve">Total categoría </t>
  </si>
  <si>
    <t>Manuel</t>
  </si>
  <si>
    <t>Barrios Ortiz</t>
  </si>
  <si>
    <t>Luis Fernando</t>
  </si>
  <si>
    <t>Canela Morales</t>
  </si>
  <si>
    <t>Lizbeth</t>
  </si>
  <si>
    <t>Cayetano Chiguil</t>
  </si>
  <si>
    <t>kazandra de jesus</t>
  </si>
  <si>
    <t>chapol gallardo</t>
  </si>
  <si>
    <t>Alexis</t>
  </si>
  <si>
    <t>Comi</t>
  </si>
  <si>
    <t>Jesus Antonio</t>
  </si>
  <si>
    <t>Cruz Moreno</t>
  </si>
  <si>
    <t>Cesar Alfredo</t>
  </si>
  <si>
    <t xml:space="preserve">Escamilla berdon </t>
  </si>
  <si>
    <t>Héctor Luis</t>
  </si>
  <si>
    <t>Figueroa Quino</t>
  </si>
  <si>
    <t>Ana luisa</t>
  </si>
  <si>
    <t>Flores cervantes</t>
  </si>
  <si>
    <t>melanie paloma</t>
  </si>
  <si>
    <t>gomez hernandez</t>
  </si>
  <si>
    <t>sugey</t>
  </si>
  <si>
    <t>gonzalez</t>
  </si>
  <si>
    <t>Aldo Alfredo</t>
  </si>
  <si>
    <t>Gonzalez Martinez</t>
  </si>
  <si>
    <t xml:space="preserve">Yair Argel </t>
  </si>
  <si>
    <t>González Xala</t>
  </si>
  <si>
    <t>fatima itzel</t>
  </si>
  <si>
    <t>gracia dominguez</t>
  </si>
  <si>
    <t>Hernandez Barrios</t>
  </si>
  <si>
    <t>Ramon</t>
  </si>
  <si>
    <t>Herrera</t>
  </si>
  <si>
    <t>Eric</t>
  </si>
  <si>
    <t>Jimenez</t>
  </si>
  <si>
    <t>Arely del Carmen</t>
  </si>
  <si>
    <t>Leo Roman</t>
  </si>
  <si>
    <t>Jaaziel</t>
  </si>
  <si>
    <t>CRISTIAN DANIEL</t>
  </si>
  <si>
    <t xml:space="preserve">LOPEZ ARTIGAS </t>
  </si>
  <si>
    <t>Ana Victoria</t>
  </si>
  <si>
    <t>Martinez Morgado</t>
  </si>
  <si>
    <t>Monserrat</t>
  </si>
  <si>
    <t>Miros Vidal</t>
  </si>
  <si>
    <t>Elias</t>
  </si>
  <si>
    <t>Ortega A</t>
  </si>
  <si>
    <t>MANUEL AARON</t>
  </si>
  <si>
    <t xml:space="preserve">ORTIZ HERRERA </t>
  </si>
  <si>
    <t>JOSE RAUL</t>
  </si>
  <si>
    <t>QUINO RODRIGUEZ</t>
  </si>
  <si>
    <t>Ana lucila</t>
  </si>
  <si>
    <t>Ramirez quino</t>
  </si>
  <si>
    <t>Ramos</t>
  </si>
  <si>
    <t>jonathan de jesus</t>
  </si>
  <si>
    <t>rios castillo</t>
  </si>
  <si>
    <t xml:space="preserve">Ali Leonel </t>
  </si>
  <si>
    <t>Salazar Ramirez</t>
  </si>
  <si>
    <t>Irving</t>
  </si>
  <si>
    <t>Sandoval Ambros</t>
  </si>
  <si>
    <t>Jose de Jesus</t>
  </si>
  <si>
    <t>Taxilaga Morteo</t>
  </si>
  <si>
    <t>Perla Azucena</t>
  </si>
  <si>
    <t>Teobal Herrera</t>
  </si>
  <si>
    <t>Cristian Jair</t>
  </si>
  <si>
    <t>Tepach Fonseca</t>
  </si>
  <si>
    <t>SERGIO</t>
  </si>
  <si>
    <t>ZARRABAL CRUZ</t>
  </si>
  <si>
    <t>superan calif prom columna N</t>
  </si>
  <si>
    <t>prom colum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</si>
</sst>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0"/>
      <color rgb="FF000000"/>
      <name val="Arial"/>
    </font>
    <font>
      <b/>
      <sz val="9"/>
      <color rgb="FF000000"/>
      <name val="Calibri"/>
      <family val="2"/>
    </font>
    <font>
      <b/>
      <sz val="12"/>
      <color theme="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2" borderId="0" xfId="0" applyFill="1"/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0" fontId="5" fillId="2" borderId="0" xfId="0" applyFont="1" applyFill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4" fillId="2" borderId="0" xfId="0" applyFont="1" applyFill="1"/>
    <xf numFmtId="49" fontId="5" fillId="2" borderId="0" xfId="0" applyNumberFormat="1" applyFont="1" applyFill="1"/>
    <xf numFmtId="0" fontId="2" fillId="3" borderId="2" xfId="0" applyFont="1" applyFill="1" applyBorder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O35"/>
  <sheetViews>
    <sheetView topLeftCell="J1" workbookViewId="0">
      <selection activeCell="O4" sqref="O4"/>
    </sheetView>
  </sheetViews>
  <sheetFormatPr baseColWidth="10" defaultColWidth="9.140625" defaultRowHeight="15" x14ac:dyDescent="0.25"/>
  <cols>
    <col min="2" max="2" width="15" customWidth="1"/>
    <col min="3" max="3" width="21.7109375" customWidth="1"/>
    <col min="4" max="4" width="13" customWidth="1"/>
    <col min="5" max="5" width="13.42578125" customWidth="1"/>
    <col min="6" max="6" width="14.28515625" customWidth="1"/>
    <col min="10" max="10" width="11.85546875" bestFit="1" customWidth="1"/>
    <col min="11" max="11" width="11.140625" customWidth="1"/>
    <col min="12" max="12" width="12.5703125" customWidth="1"/>
    <col min="13" max="13" width="12.85546875" customWidth="1"/>
    <col min="14" max="14" width="12.42578125" customWidth="1"/>
  </cols>
  <sheetData>
    <row r="1" spans="1:15" x14ac:dyDescent="0.25">
      <c r="A1" t="s">
        <v>74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5" x14ac:dyDescent="0.25">
      <c r="A2" t="s">
        <v>75</v>
      </c>
      <c r="B2" s="1" t="s">
        <v>6</v>
      </c>
      <c r="C2" s="1" t="s">
        <v>7</v>
      </c>
      <c r="D2" s="2">
        <v>18</v>
      </c>
      <c r="E2" s="2">
        <v>35</v>
      </c>
      <c r="F2" s="2">
        <v>25</v>
      </c>
      <c r="G2">
        <f t="shared" ref="G2:G35" si="0">D2+E2+F2</f>
        <v>78</v>
      </c>
    </row>
    <row r="3" spans="1:15" x14ac:dyDescent="0.25">
      <c r="A3" t="s">
        <v>76</v>
      </c>
      <c r="B3" s="1" t="s">
        <v>8</v>
      </c>
      <c r="C3" s="1" t="s">
        <v>9</v>
      </c>
      <c r="D3" s="2">
        <v>0</v>
      </c>
      <c r="E3" s="2">
        <v>0</v>
      </c>
      <c r="F3" s="2">
        <v>20</v>
      </c>
      <c r="G3" s="3">
        <f t="shared" si="0"/>
        <v>20</v>
      </c>
      <c r="I3" s="5" t="s">
        <v>79</v>
      </c>
      <c r="J3" s="6" t="s">
        <v>77</v>
      </c>
      <c r="K3" s="6" t="s">
        <v>78</v>
      </c>
      <c r="L3" s="6" t="s">
        <v>80</v>
      </c>
      <c r="M3" s="6" t="s">
        <v>81</v>
      </c>
      <c r="N3" s="16" t="s">
        <v>241</v>
      </c>
      <c r="O3" s="16" t="s">
        <v>242</v>
      </c>
    </row>
    <row r="4" spans="1:15" ht="15.75" x14ac:dyDescent="0.25">
      <c r="A4" t="s">
        <v>75</v>
      </c>
      <c r="B4" s="1" t="s">
        <v>10</v>
      </c>
      <c r="C4" s="1" t="s">
        <v>11</v>
      </c>
      <c r="D4" s="2">
        <v>20</v>
      </c>
      <c r="E4" s="2">
        <v>20</v>
      </c>
      <c r="F4" s="2">
        <v>30</v>
      </c>
      <c r="G4">
        <f t="shared" si="0"/>
        <v>70</v>
      </c>
      <c r="I4" s="7" t="s">
        <v>75</v>
      </c>
      <c r="J4" s="4">
        <f>COUNTIF(A2:A35,"A")</f>
        <v>18</v>
      </c>
      <c r="K4" s="4">
        <f>COUNTIFS(G2:G35,"&gt;=70",A2:A35,"A")</f>
        <v>18</v>
      </c>
      <c r="L4" s="4">
        <f>SUMIF(A2:A35,"A",G2:G35)</f>
        <v>1430</v>
      </c>
      <c r="M4" s="4">
        <f>L4/J4</f>
        <v>79.444444444444443</v>
      </c>
      <c r="N4" s="4">
        <f>COUNTIFS(G2:G35,"&gt;=79.44",A2:A35,"A")</f>
        <v>8</v>
      </c>
      <c r="O4" s="17">
        <f>N4/J4</f>
        <v>0.44444444444444442</v>
      </c>
    </row>
    <row r="5" spans="1:15" ht="15.75" x14ac:dyDescent="0.25">
      <c r="A5" t="s">
        <v>75</v>
      </c>
      <c r="B5" s="1" t="s">
        <v>12</v>
      </c>
      <c r="C5" s="1" t="s">
        <v>13</v>
      </c>
      <c r="D5" s="2">
        <v>20</v>
      </c>
      <c r="E5" s="2">
        <v>32</v>
      </c>
      <c r="F5" s="2">
        <v>30</v>
      </c>
      <c r="G5">
        <f t="shared" si="0"/>
        <v>82</v>
      </c>
      <c r="I5" s="7" t="s">
        <v>76</v>
      </c>
      <c r="J5" s="4">
        <f>COUNTIF(A2:A35,"B")</f>
        <v>16</v>
      </c>
      <c r="K5" s="4">
        <f>COUNTIFS(G2:G35,"&gt;=70",A2:A35,"B")</f>
        <v>15</v>
      </c>
      <c r="L5" s="4">
        <f>SUMIF(A2:A35,"B",G2:G35)</f>
        <v>1193</v>
      </c>
      <c r="M5" s="4">
        <f>L5/J5</f>
        <v>74.5625</v>
      </c>
      <c r="N5" s="4">
        <f>COUNTIFS(G2:G35,"&gt;=74.56",A2:A35,"B")</f>
        <v>9</v>
      </c>
      <c r="O5" s="17">
        <f>N5/J5</f>
        <v>0.5625</v>
      </c>
    </row>
    <row r="6" spans="1:15" x14ac:dyDescent="0.25">
      <c r="A6" t="s">
        <v>76</v>
      </c>
      <c r="B6" s="1" t="s">
        <v>14</v>
      </c>
      <c r="C6" s="1" t="s">
        <v>15</v>
      </c>
      <c r="D6" s="2">
        <v>16</v>
      </c>
      <c r="E6" s="2">
        <v>25</v>
      </c>
      <c r="F6" s="2">
        <v>30</v>
      </c>
      <c r="G6">
        <f t="shared" si="0"/>
        <v>71</v>
      </c>
    </row>
    <row r="7" spans="1:15" x14ac:dyDescent="0.25">
      <c r="A7" t="s">
        <v>75</v>
      </c>
      <c r="B7" s="1" t="s">
        <v>16</v>
      </c>
      <c r="C7" s="1" t="s">
        <v>17</v>
      </c>
      <c r="D7" s="2">
        <v>16</v>
      </c>
      <c r="E7" s="2">
        <v>27</v>
      </c>
      <c r="F7" s="2">
        <v>30</v>
      </c>
      <c r="G7">
        <f t="shared" si="0"/>
        <v>73</v>
      </c>
    </row>
    <row r="8" spans="1:15" x14ac:dyDescent="0.25">
      <c r="A8" t="s">
        <v>76</v>
      </c>
      <c r="B8" s="1" t="s">
        <v>18</v>
      </c>
      <c r="C8" s="1" t="s">
        <v>19</v>
      </c>
      <c r="D8" s="2">
        <v>20</v>
      </c>
      <c r="E8" s="2">
        <v>35</v>
      </c>
      <c r="F8" s="2">
        <v>25</v>
      </c>
      <c r="G8">
        <f t="shared" si="0"/>
        <v>80</v>
      </c>
    </row>
    <row r="9" spans="1:15" x14ac:dyDescent="0.25">
      <c r="A9" t="s">
        <v>75</v>
      </c>
      <c r="B9" s="1" t="s">
        <v>20</v>
      </c>
      <c r="C9" s="1" t="s">
        <v>21</v>
      </c>
      <c r="D9" s="2">
        <v>20</v>
      </c>
      <c r="E9" s="2">
        <v>27</v>
      </c>
      <c r="F9" s="2">
        <v>25</v>
      </c>
      <c r="G9">
        <f t="shared" si="0"/>
        <v>72</v>
      </c>
    </row>
    <row r="10" spans="1:15" x14ac:dyDescent="0.25">
      <c r="A10" t="s">
        <v>76</v>
      </c>
      <c r="B10" s="1" t="s">
        <v>22</v>
      </c>
      <c r="C10" s="1" t="s">
        <v>23</v>
      </c>
      <c r="D10" s="2">
        <v>20</v>
      </c>
      <c r="E10" s="2">
        <v>33</v>
      </c>
      <c r="F10" s="2">
        <v>30</v>
      </c>
      <c r="G10">
        <f t="shared" si="0"/>
        <v>83</v>
      </c>
    </row>
    <row r="11" spans="1:15" x14ac:dyDescent="0.25">
      <c r="A11" t="s">
        <v>75</v>
      </c>
      <c r="B11" s="1" t="s">
        <v>24</v>
      </c>
      <c r="C11" s="1" t="s">
        <v>25</v>
      </c>
      <c r="D11" s="2">
        <v>20</v>
      </c>
      <c r="E11" s="2">
        <v>20</v>
      </c>
      <c r="F11" s="2">
        <v>30</v>
      </c>
      <c r="G11">
        <f t="shared" si="0"/>
        <v>70</v>
      </c>
    </row>
    <row r="12" spans="1:15" x14ac:dyDescent="0.25">
      <c r="A12" t="s">
        <v>76</v>
      </c>
      <c r="B12" s="1" t="s">
        <v>26</v>
      </c>
      <c r="C12" s="1" t="s">
        <v>27</v>
      </c>
      <c r="D12" s="2">
        <v>20</v>
      </c>
      <c r="E12" s="2">
        <v>38</v>
      </c>
      <c r="F12" s="2">
        <v>25</v>
      </c>
      <c r="G12">
        <f t="shared" si="0"/>
        <v>83</v>
      </c>
    </row>
    <row r="13" spans="1:15" x14ac:dyDescent="0.25">
      <c r="A13" t="s">
        <v>75</v>
      </c>
      <c r="B13" s="1" t="s">
        <v>28</v>
      </c>
      <c r="C13" s="1" t="s">
        <v>29</v>
      </c>
      <c r="D13" s="2">
        <v>20</v>
      </c>
      <c r="E13" s="2">
        <v>37</v>
      </c>
      <c r="F13" s="2">
        <v>30</v>
      </c>
      <c r="G13">
        <f t="shared" si="0"/>
        <v>87</v>
      </c>
    </row>
    <row r="14" spans="1:15" x14ac:dyDescent="0.25">
      <c r="A14" t="s">
        <v>75</v>
      </c>
      <c r="B14" s="1" t="s">
        <v>30</v>
      </c>
      <c r="C14" s="1" t="s">
        <v>31</v>
      </c>
      <c r="D14" s="2">
        <v>20</v>
      </c>
      <c r="E14" s="2">
        <v>41</v>
      </c>
      <c r="F14" s="2">
        <v>30</v>
      </c>
      <c r="G14">
        <f t="shared" si="0"/>
        <v>91</v>
      </c>
    </row>
    <row r="15" spans="1:15" x14ac:dyDescent="0.25">
      <c r="A15" t="s">
        <v>76</v>
      </c>
      <c r="B15" s="1" t="s">
        <v>32</v>
      </c>
      <c r="C15" s="1" t="s">
        <v>33</v>
      </c>
      <c r="D15" s="2">
        <v>15</v>
      </c>
      <c r="E15" s="2">
        <v>25</v>
      </c>
      <c r="F15" s="2">
        <v>30</v>
      </c>
      <c r="G15">
        <f t="shared" si="0"/>
        <v>70</v>
      </c>
    </row>
    <row r="16" spans="1:15" x14ac:dyDescent="0.25">
      <c r="A16" t="s">
        <v>76</v>
      </c>
      <c r="B16" s="1" t="s">
        <v>34</v>
      </c>
      <c r="C16" s="1" t="s">
        <v>35</v>
      </c>
      <c r="D16" s="2">
        <v>20</v>
      </c>
      <c r="E16" s="2">
        <v>23</v>
      </c>
      <c r="F16" s="2">
        <v>30</v>
      </c>
      <c r="G16">
        <f t="shared" si="0"/>
        <v>73</v>
      </c>
    </row>
    <row r="17" spans="1:7" x14ac:dyDescent="0.25">
      <c r="A17" t="s">
        <v>76</v>
      </c>
      <c r="B17" s="1" t="s">
        <v>36</v>
      </c>
      <c r="C17" s="1" t="s">
        <v>37</v>
      </c>
      <c r="D17" s="2">
        <v>15</v>
      </c>
      <c r="E17" s="2">
        <v>33</v>
      </c>
      <c r="F17" s="2">
        <v>30</v>
      </c>
      <c r="G17">
        <f t="shared" si="0"/>
        <v>78</v>
      </c>
    </row>
    <row r="18" spans="1:7" x14ac:dyDescent="0.25">
      <c r="A18" t="s">
        <v>76</v>
      </c>
      <c r="B18" s="1" t="s">
        <v>38</v>
      </c>
      <c r="C18" s="1" t="s">
        <v>39</v>
      </c>
      <c r="D18" s="2">
        <v>15</v>
      </c>
      <c r="E18" s="2">
        <v>27</v>
      </c>
      <c r="F18" s="2">
        <v>30</v>
      </c>
      <c r="G18">
        <f t="shared" si="0"/>
        <v>72</v>
      </c>
    </row>
    <row r="19" spans="1:7" x14ac:dyDescent="0.25">
      <c r="A19" t="s">
        <v>75</v>
      </c>
      <c r="B19" s="1" t="s">
        <v>40</v>
      </c>
      <c r="C19" s="1" t="s">
        <v>41</v>
      </c>
      <c r="D19" s="2">
        <v>16</v>
      </c>
      <c r="E19" s="2">
        <v>42</v>
      </c>
      <c r="F19" s="2">
        <v>30</v>
      </c>
      <c r="G19">
        <f t="shared" si="0"/>
        <v>88</v>
      </c>
    </row>
    <row r="20" spans="1:7" x14ac:dyDescent="0.25">
      <c r="A20" t="s">
        <v>76</v>
      </c>
      <c r="B20" s="1" t="s">
        <v>42</v>
      </c>
      <c r="C20" s="1" t="s">
        <v>43</v>
      </c>
      <c r="D20" s="2">
        <v>20</v>
      </c>
      <c r="E20" s="2">
        <v>37</v>
      </c>
      <c r="F20" s="2">
        <v>30</v>
      </c>
      <c r="G20">
        <f t="shared" si="0"/>
        <v>87</v>
      </c>
    </row>
    <row r="21" spans="1:7" x14ac:dyDescent="0.25">
      <c r="A21" t="s">
        <v>76</v>
      </c>
      <c r="B21" s="1" t="s">
        <v>44</v>
      </c>
      <c r="C21" s="1" t="s">
        <v>45</v>
      </c>
      <c r="D21" s="2">
        <v>20</v>
      </c>
      <c r="E21" s="2">
        <v>21</v>
      </c>
      <c r="F21" s="2">
        <v>30</v>
      </c>
      <c r="G21">
        <f t="shared" si="0"/>
        <v>71</v>
      </c>
    </row>
    <row r="22" spans="1:7" x14ac:dyDescent="0.25">
      <c r="A22" t="s">
        <v>76</v>
      </c>
      <c r="B22" s="1" t="s">
        <v>46</v>
      </c>
      <c r="C22" s="1" t="s">
        <v>47</v>
      </c>
      <c r="D22" s="2">
        <v>20</v>
      </c>
      <c r="E22" s="2">
        <v>33</v>
      </c>
      <c r="F22" s="2">
        <v>25</v>
      </c>
      <c r="G22">
        <f t="shared" si="0"/>
        <v>78</v>
      </c>
    </row>
    <row r="23" spans="1:7" x14ac:dyDescent="0.25">
      <c r="A23" t="s">
        <v>76</v>
      </c>
      <c r="B23" s="1" t="s">
        <v>48</v>
      </c>
      <c r="C23" s="1" t="s">
        <v>49</v>
      </c>
      <c r="D23" s="2">
        <v>20</v>
      </c>
      <c r="E23" s="2">
        <v>33</v>
      </c>
      <c r="F23" s="2">
        <v>30</v>
      </c>
      <c r="G23">
        <f t="shared" si="0"/>
        <v>83</v>
      </c>
    </row>
    <row r="24" spans="1:7" x14ac:dyDescent="0.25">
      <c r="A24" t="s">
        <v>76</v>
      </c>
      <c r="B24" s="1" t="s">
        <v>50</v>
      </c>
      <c r="C24" s="1" t="s">
        <v>51</v>
      </c>
      <c r="D24" s="2">
        <v>20</v>
      </c>
      <c r="E24" s="2">
        <v>43</v>
      </c>
      <c r="F24" s="2">
        <v>30</v>
      </c>
      <c r="G24">
        <f t="shared" si="0"/>
        <v>93</v>
      </c>
    </row>
    <row r="25" spans="1:7" x14ac:dyDescent="0.25">
      <c r="A25" t="s">
        <v>75</v>
      </c>
      <c r="B25" s="1" t="s">
        <v>52</v>
      </c>
      <c r="C25" s="1" t="s">
        <v>53</v>
      </c>
      <c r="D25" s="2">
        <v>20</v>
      </c>
      <c r="E25" s="2">
        <v>29</v>
      </c>
      <c r="F25" s="2">
        <v>25</v>
      </c>
      <c r="G25">
        <f t="shared" si="0"/>
        <v>74</v>
      </c>
    </row>
    <row r="26" spans="1:7" x14ac:dyDescent="0.25">
      <c r="A26" t="s">
        <v>76</v>
      </c>
      <c r="B26" s="1" t="s">
        <v>54</v>
      </c>
      <c r="C26" s="1" t="s">
        <v>55</v>
      </c>
      <c r="D26" s="2">
        <v>16</v>
      </c>
      <c r="E26" s="2">
        <v>25</v>
      </c>
      <c r="F26" s="2">
        <v>30</v>
      </c>
      <c r="G26">
        <f t="shared" si="0"/>
        <v>71</v>
      </c>
    </row>
    <row r="27" spans="1:7" x14ac:dyDescent="0.25">
      <c r="A27" t="s">
        <v>75</v>
      </c>
      <c r="B27" s="1" t="s">
        <v>56</v>
      </c>
      <c r="C27" s="1" t="s">
        <v>57</v>
      </c>
      <c r="D27" s="2">
        <v>18</v>
      </c>
      <c r="E27" s="2">
        <v>32</v>
      </c>
      <c r="F27" s="2">
        <v>25</v>
      </c>
      <c r="G27">
        <f t="shared" si="0"/>
        <v>75</v>
      </c>
    </row>
    <row r="28" spans="1:7" x14ac:dyDescent="0.25">
      <c r="A28" t="s">
        <v>75</v>
      </c>
      <c r="B28" s="1" t="s">
        <v>58</v>
      </c>
      <c r="C28" s="1" t="s">
        <v>59</v>
      </c>
      <c r="D28" s="2">
        <v>20</v>
      </c>
      <c r="E28" s="2">
        <v>35</v>
      </c>
      <c r="F28" s="2">
        <v>30</v>
      </c>
      <c r="G28">
        <f t="shared" si="0"/>
        <v>85</v>
      </c>
    </row>
    <row r="29" spans="1:7" x14ac:dyDescent="0.25">
      <c r="A29" t="s">
        <v>75</v>
      </c>
      <c r="B29" s="1" t="s">
        <v>60</v>
      </c>
      <c r="C29" s="1" t="s">
        <v>61</v>
      </c>
      <c r="D29" s="2">
        <v>20</v>
      </c>
      <c r="E29" s="2">
        <v>30</v>
      </c>
      <c r="F29" s="2">
        <v>28</v>
      </c>
      <c r="G29">
        <f t="shared" si="0"/>
        <v>78</v>
      </c>
    </row>
    <row r="30" spans="1:7" x14ac:dyDescent="0.25">
      <c r="A30" t="s">
        <v>75</v>
      </c>
      <c r="B30" s="1" t="s">
        <v>62</v>
      </c>
      <c r="C30" s="1" t="s">
        <v>63</v>
      </c>
      <c r="D30" s="2">
        <v>20</v>
      </c>
      <c r="E30" s="2">
        <v>22</v>
      </c>
      <c r="F30" s="2">
        <v>30</v>
      </c>
      <c r="G30">
        <f t="shared" si="0"/>
        <v>72</v>
      </c>
    </row>
    <row r="31" spans="1:7" x14ac:dyDescent="0.25">
      <c r="A31" t="s">
        <v>76</v>
      </c>
      <c r="B31" s="1" t="s">
        <v>64</v>
      </c>
      <c r="C31" s="1" t="s">
        <v>65</v>
      </c>
      <c r="D31" s="2">
        <v>16</v>
      </c>
      <c r="E31" s="2">
        <v>34</v>
      </c>
      <c r="F31" s="2">
        <v>30</v>
      </c>
      <c r="G31">
        <f t="shared" si="0"/>
        <v>80</v>
      </c>
    </row>
    <row r="32" spans="1:7" x14ac:dyDescent="0.25">
      <c r="A32" t="s">
        <v>75</v>
      </c>
      <c r="B32" s="1" t="s">
        <v>66</v>
      </c>
      <c r="C32" s="1" t="s">
        <v>67</v>
      </c>
      <c r="D32" s="2">
        <v>20</v>
      </c>
      <c r="E32" s="2">
        <v>38</v>
      </c>
      <c r="F32" s="2">
        <v>30</v>
      </c>
      <c r="G32">
        <f t="shared" si="0"/>
        <v>88</v>
      </c>
    </row>
    <row r="33" spans="1:7" x14ac:dyDescent="0.25">
      <c r="A33" t="s">
        <v>75</v>
      </c>
      <c r="B33" s="1" t="s">
        <v>68</v>
      </c>
      <c r="C33" s="1" t="s">
        <v>69</v>
      </c>
      <c r="D33" s="2">
        <v>18</v>
      </c>
      <c r="E33" s="2">
        <v>31</v>
      </c>
      <c r="F33" s="2">
        <v>25</v>
      </c>
      <c r="G33">
        <f t="shared" si="0"/>
        <v>74</v>
      </c>
    </row>
    <row r="34" spans="1:7" x14ac:dyDescent="0.25">
      <c r="A34" t="s">
        <v>75</v>
      </c>
      <c r="B34" s="1" t="s">
        <v>70</v>
      </c>
      <c r="C34" s="1" t="s">
        <v>71</v>
      </c>
      <c r="D34" s="2">
        <v>20</v>
      </c>
      <c r="E34" s="2">
        <v>35</v>
      </c>
      <c r="F34" s="2">
        <v>25</v>
      </c>
      <c r="G34">
        <f t="shared" si="0"/>
        <v>80</v>
      </c>
    </row>
    <row r="35" spans="1:7" x14ac:dyDescent="0.25">
      <c r="A35" t="s">
        <v>75</v>
      </c>
      <c r="B35" s="1" t="s">
        <v>72</v>
      </c>
      <c r="C35" s="1" t="s">
        <v>73</v>
      </c>
      <c r="D35" s="2">
        <v>20</v>
      </c>
      <c r="E35" s="2">
        <v>48</v>
      </c>
      <c r="F35" s="2">
        <v>25</v>
      </c>
      <c r="G35">
        <f t="shared" si="0"/>
        <v>93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E256-A4B0-4286-B390-DCDCC1C5B15B}">
  <sheetPr>
    <tabColor rgb="FF00B0F0"/>
  </sheetPr>
  <dimension ref="A1:P45"/>
  <sheetViews>
    <sheetView topLeftCell="J1" workbookViewId="0">
      <selection activeCell="O2" sqref="O2"/>
    </sheetView>
  </sheetViews>
  <sheetFormatPr baseColWidth="10" defaultColWidth="9.140625" defaultRowHeight="15" x14ac:dyDescent="0.25"/>
  <cols>
    <col min="2" max="2" width="17.140625" customWidth="1"/>
    <col min="3" max="3" width="20" customWidth="1"/>
    <col min="7" max="7" width="12" customWidth="1"/>
    <col min="13" max="13" width="11.7109375" customWidth="1"/>
    <col min="14" max="14" width="12.5703125" customWidth="1"/>
  </cols>
  <sheetData>
    <row r="1" spans="1:16" x14ac:dyDescent="0.25">
      <c r="A1" s="8" t="s">
        <v>79</v>
      </c>
      <c r="B1" s="9" t="s">
        <v>0</v>
      </c>
      <c r="C1" s="9" t="s">
        <v>1</v>
      </c>
      <c r="D1" s="9" t="s">
        <v>82</v>
      </c>
      <c r="E1" s="9" t="s">
        <v>83</v>
      </c>
      <c r="F1" s="9" t="s">
        <v>84</v>
      </c>
      <c r="G1" s="9" t="s">
        <v>5</v>
      </c>
      <c r="J1" s="5" t="s">
        <v>79</v>
      </c>
      <c r="K1" s="6" t="s">
        <v>77</v>
      </c>
      <c r="L1" s="6" t="s">
        <v>78</v>
      </c>
      <c r="M1" s="6" t="s">
        <v>80</v>
      </c>
      <c r="N1" s="6" t="s">
        <v>81</v>
      </c>
      <c r="O1" s="16" t="s">
        <v>241</v>
      </c>
    </row>
    <row r="2" spans="1:16" ht="15.75" x14ac:dyDescent="0.25">
      <c r="A2" s="8" t="s">
        <v>75</v>
      </c>
      <c r="B2" s="9" t="s">
        <v>85</v>
      </c>
      <c r="C2" s="9" t="s">
        <v>86</v>
      </c>
      <c r="D2" s="10">
        <v>20</v>
      </c>
      <c r="E2" s="10">
        <v>50</v>
      </c>
      <c r="F2" s="10">
        <v>30</v>
      </c>
      <c r="G2" s="10">
        <f>D2+E2+F2</f>
        <v>100</v>
      </c>
      <c r="J2" s="7" t="s">
        <v>75</v>
      </c>
      <c r="K2" s="4">
        <f>COUNTIF(A2:A45,"A")</f>
        <v>20</v>
      </c>
      <c r="L2" s="4">
        <f>COUNTIFS(G2:G45,"&gt;=70",A2:A45,"A")</f>
        <v>18</v>
      </c>
      <c r="M2" s="4">
        <f>SUMIF(A2:A45,"A",G2:G45)</f>
        <v>1810</v>
      </c>
      <c r="N2" s="4">
        <f>M2/K2</f>
        <v>90.5</v>
      </c>
      <c r="O2" s="4">
        <f>COUNTIFS(G2:G45,"&gt;=90.5",A2:A45,"A")</f>
        <v>15</v>
      </c>
      <c r="P2" s="17">
        <f>O2/K2</f>
        <v>0.75</v>
      </c>
    </row>
    <row r="3" spans="1:16" ht="15.75" x14ac:dyDescent="0.25">
      <c r="A3" s="8" t="s">
        <v>76</v>
      </c>
      <c r="B3" s="9" t="s">
        <v>87</v>
      </c>
      <c r="C3" s="9" t="s">
        <v>88</v>
      </c>
      <c r="D3" s="10">
        <v>20</v>
      </c>
      <c r="E3" s="10">
        <v>35</v>
      </c>
      <c r="F3" s="10">
        <v>25</v>
      </c>
      <c r="G3" s="10">
        <f t="shared" ref="G3:G45" si="0">D3+E3+F3</f>
        <v>80</v>
      </c>
      <c r="J3" s="7" t="s">
        <v>76</v>
      </c>
      <c r="K3" s="4">
        <f>COUNTIF(A2:A45,"B")</f>
        <v>24</v>
      </c>
      <c r="L3" s="4">
        <f>COUNTIFS(G2:G45,"&gt;=70",A2:A45,"B")</f>
        <v>24</v>
      </c>
      <c r="M3" s="4">
        <f>SUMIF(A2:A45,"B",G2:G45)</f>
        <v>2124</v>
      </c>
      <c r="N3" s="4">
        <f>M3/K3</f>
        <v>88.5</v>
      </c>
      <c r="O3" s="4">
        <f>COUNTIFS(G2:G45,"&gt;=88.5",A2:A45,"B")</f>
        <v>15</v>
      </c>
      <c r="P3" s="17">
        <f>O3/K3</f>
        <v>0.625</v>
      </c>
    </row>
    <row r="4" spans="1:16" x14ac:dyDescent="0.25">
      <c r="A4" s="8" t="s">
        <v>76</v>
      </c>
      <c r="B4" s="9" t="s">
        <v>89</v>
      </c>
      <c r="C4" s="9" t="s">
        <v>90</v>
      </c>
      <c r="D4" s="10">
        <v>20</v>
      </c>
      <c r="E4" s="10">
        <v>50</v>
      </c>
      <c r="F4" s="10">
        <v>25</v>
      </c>
      <c r="G4" s="10">
        <f t="shared" si="0"/>
        <v>95</v>
      </c>
    </row>
    <row r="5" spans="1:16" x14ac:dyDescent="0.25">
      <c r="A5" s="8" t="s">
        <v>76</v>
      </c>
      <c r="B5" s="9" t="s">
        <v>91</v>
      </c>
      <c r="C5" s="9" t="s">
        <v>92</v>
      </c>
      <c r="D5" s="10">
        <v>20</v>
      </c>
      <c r="E5" s="10">
        <v>35</v>
      </c>
      <c r="F5" s="10">
        <v>25</v>
      </c>
      <c r="G5" s="10">
        <f t="shared" si="0"/>
        <v>80</v>
      </c>
    </row>
    <row r="6" spans="1:16" x14ac:dyDescent="0.25">
      <c r="A6" s="8" t="s">
        <v>76</v>
      </c>
      <c r="B6" s="9" t="s">
        <v>93</v>
      </c>
      <c r="C6" s="9" t="s">
        <v>94</v>
      </c>
      <c r="D6" s="10">
        <v>20</v>
      </c>
      <c r="E6" s="10">
        <v>45</v>
      </c>
      <c r="F6" s="10">
        <v>30</v>
      </c>
      <c r="G6" s="10">
        <f t="shared" si="0"/>
        <v>95</v>
      </c>
    </row>
    <row r="7" spans="1:16" x14ac:dyDescent="0.25">
      <c r="A7" s="8" t="s">
        <v>76</v>
      </c>
      <c r="B7" s="9" t="s">
        <v>95</v>
      </c>
      <c r="C7" s="9" t="s">
        <v>96</v>
      </c>
      <c r="D7" s="10">
        <v>20</v>
      </c>
      <c r="E7" s="10">
        <v>50</v>
      </c>
      <c r="F7" s="10">
        <v>25</v>
      </c>
      <c r="G7" s="10">
        <f t="shared" si="0"/>
        <v>95</v>
      </c>
    </row>
    <row r="8" spans="1:16" x14ac:dyDescent="0.25">
      <c r="A8" s="8" t="s">
        <v>75</v>
      </c>
      <c r="B8" s="9" t="s">
        <v>97</v>
      </c>
      <c r="C8" s="9" t="s">
        <v>98</v>
      </c>
      <c r="D8" s="10">
        <v>20</v>
      </c>
      <c r="E8" s="10">
        <v>50</v>
      </c>
      <c r="F8" s="10">
        <v>30</v>
      </c>
      <c r="G8" s="10">
        <f t="shared" si="0"/>
        <v>100</v>
      </c>
    </row>
    <row r="9" spans="1:16" x14ac:dyDescent="0.25">
      <c r="A9" s="8" t="s">
        <v>76</v>
      </c>
      <c r="B9" s="9" t="s">
        <v>99</v>
      </c>
      <c r="C9" s="9" t="s">
        <v>100</v>
      </c>
      <c r="D9" s="10">
        <v>20</v>
      </c>
      <c r="E9" s="10">
        <v>50</v>
      </c>
      <c r="F9" s="10">
        <v>25</v>
      </c>
      <c r="G9" s="10">
        <f t="shared" si="0"/>
        <v>95</v>
      </c>
    </row>
    <row r="10" spans="1:16" x14ac:dyDescent="0.25">
      <c r="A10" s="8" t="s">
        <v>75</v>
      </c>
      <c r="B10" s="9" t="s">
        <v>101</v>
      </c>
      <c r="C10" s="9" t="s">
        <v>102</v>
      </c>
      <c r="D10" s="10">
        <v>20</v>
      </c>
      <c r="E10" s="10">
        <v>50</v>
      </c>
      <c r="F10" s="10">
        <v>30</v>
      </c>
      <c r="G10" s="10">
        <f t="shared" si="0"/>
        <v>100</v>
      </c>
    </row>
    <row r="11" spans="1:16" x14ac:dyDescent="0.25">
      <c r="A11" s="8" t="s">
        <v>76</v>
      </c>
      <c r="B11" s="9" t="s">
        <v>103</v>
      </c>
      <c r="C11" s="9" t="s">
        <v>104</v>
      </c>
      <c r="D11" s="10">
        <v>20</v>
      </c>
      <c r="E11" s="10">
        <v>40</v>
      </c>
      <c r="F11" s="10">
        <v>25</v>
      </c>
      <c r="G11" s="10">
        <f t="shared" si="0"/>
        <v>85</v>
      </c>
    </row>
    <row r="12" spans="1:16" x14ac:dyDescent="0.25">
      <c r="A12" s="8" t="s">
        <v>76</v>
      </c>
      <c r="B12" s="9" t="s">
        <v>105</v>
      </c>
      <c r="C12" s="9" t="s">
        <v>106</v>
      </c>
      <c r="D12" s="10">
        <v>20</v>
      </c>
      <c r="E12" s="10">
        <v>30</v>
      </c>
      <c r="F12" s="10">
        <v>25</v>
      </c>
      <c r="G12" s="10">
        <f t="shared" si="0"/>
        <v>75</v>
      </c>
    </row>
    <row r="13" spans="1:16" x14ac:dyDescent="0.25">
      <c r="A13" s="8" t="s">
        <v>76</v>
      </c>
      <c r="B13" s="9" t="s">
        <v>107</v>
      </c>
      <c r="C13" s="9" t="s">
        <v>108</v>
      </c>
      <c r="D13" s="10">
        <v>20</v>
      </c>
      <c r="E13" s="10">
        <v>50</v>
      </c>
      <c r="F13" s="10">
        <v>30</v>
      </c>
      <c r="G13" s="10">
        <f t="shared" si="0"/>
        <v>100</v>
      </c>
    </row>
    <row r="14" spans="1:16" x14ac:dyDescent="0.25">
      <c r="A14" s="8" t="s">
        <v>75</v>
      </c>
      <c r="B14" s="9" t="s">
        <v>109</v>
      </c>
      <c r="C14" s="9" t="s">
        <v>110</v>
      </c>
      <c r="D14" s="10">
        <v>20</v>
      </c>
      <c r="E14" s="10">
        <v>35</v>
      </c>
      <c r="F14" s="10">
        <v>0</v>
      </c>
      <c r="G14" s="10">
        <f t="shared" si="0"/>
        <v>55</v>
      </c>
    </row>
    <row r="15" spans="1:16" x14ac:dyDescent="0.25">
      <c r="A15" s="8" t="s">
        <v>75</v>
      </c>
      <c r="B15" s="9" t="s">
        <v>111</v>
      </c>
      <c r="C15" s="9" t="s">
        <v>112</v>
      </c>
      <c r="D15" s="10">
        <v>20</v>
      </c>
      <c r="E15" s="10">
        <v>50</v>
      </c>
      <c r="F15" s="10">
        <v>30</v>
      </c>
      <c r="G15" s="10">
        <f t="shared" si="0"/>
        <v>100</v>
      </c>
    </row>
    <row r="16" spans="1:16" x14ac:dyDescent="0.25">
      <c r="A16" s="8" t="s">
        <v>76</v>
      </c>
      <c r="B16" s="9" t="s">
        <v>113</v>
      </c>
      <c r="C16" s="9" t="s">
        <v>114</v>
      </c>
      <c r="D16" s="10">
        <v>10</v>
      </c>
      <c r="E16" s="10">
        <v>35</v>
      </c>
      <c r="F16" s="10">
        <v>25</v>
      </c>
      <c r="G16" s="10">
        <f t="shared" si="0"/>
        <v>70</v>
      </c>
    </row>
    <row r="17" spans="1:7" x14ac:dyDescent="0.25">
      <c r="A17" s="8" t="s">
        <v>75</v>
      </c>
      <c r="B17" s="9" t="s">
        <v>115</v>
      </c>
      <c r="C17" s="9" t="s">
        <v>116</v>
      </c>
      <c r="D17" s="10">
        <v>20</v>
      </c>
      <c r="E17" s="10">
        <v>40</v>
      </c>
      <c r="F17" s="10">
        <v>25</v>
      </c>
      <c r="G17" s="10">
        <f t="shared" si="0"/>
        <v>85</v>
      </c>
    </row>
    <row r="18" spans="1:7" x14ac:dyDescent="0.25">
      <c r="A18" s="8" t="s">
        <v>75</v>
      </c>
      <c r="B18" s="9" t="s">
        <v>117</v>
      </c>
      <c r="C18" s="9" t="s">
        <v>118</v>
      </c>
      <c r="D18" s="10">
        <v>20</v>
      </c>
      <c r="E18" s="10">
        <v>50</v>
      </c>
      <c r="F18" s="10">
        <v>30</v>
      </c>
      <c r="G18" s="10">
        <f t="shared" si="0"/>
        <v>100</v>
      </c>
    </row>
    <row r="19" spans="1:7" x14ac:dyDescent="0.25">
      <c r="A19" s="8" t="s">
        <v>76</v>
      </c>
      <c r="B19" s="9" t="s">
        <v>119</v>
      </c>
      <c r="C19" s="9" t="s">
        <v>120</v>
      </c>
      <c r="D19" s="10">
        <v>20</v>
      </c>
      <c r="E19" s="10">
        <v>50</v>
      </c>
      <c r="F19" s="10">
        <v>25</v>
      </c>
      <c r="G19" s="10">
        <f t="shared" si="0"/>
        <v>95</v>
      </c>
    </row>
    <row r="20" spans="1:7" x14ac:dyDescent="0.25">
      <c r="A20" s="8" t="s">
        <v>75</v>
      </c>
      <c r="B20" s="9" t="s">
        <v>121</v>
      </c>
      <c r="C20" s="9" t="s">
        <v>122</v>
      </c>
      <c r="D20" s="10">
        <v>20</v>
      </c>
      <c r="E20" s="10">
        <v>50</v>
      </c>
      <c r="F20" s="10">
        <v>25</v>
      </c>
      <c r="G20" s="10">
        <f t="shared" si="0"/>
        <v>95</v>
      </c>
    </row>
    <row r="21" spans="1:7" x14ac:dyDescent="0.25">
      <c r="A21" s="8" t="s">
        <v>76</v>
      </c>
      <c r="B21" s="9" t="s">
        <v>123</v>
      </c>
      <c r="C21" s="9" t="s">
        <v>124</v>
      </c>
      <c r="D21" s="10">
        <v>20</v>
      </c>
      <c r="E21" s="10">
        <v>35</v>
      </c>
      <c r="F21" s="10">
        <v>25</v>
      </c>
      <c r="G21" s="10">
        <f t="shared" si="0"/>
        <v>80</v>
      </c>
    </row>
    <row r="22" spans="1:7" x14ac:dyDescent="0.25">
      <c r="A22" s="8" t="s">
        <v>76</v>
      </c>
      <c r="B22" s="9" t="s">
        <v>125</v>
      </c>
      <c r="C22" s="9" t="s">
        <v>126</v>
      </c>
      <c r="D22" s="10">
        <v>20</v>
      </c>
      <c r="E22" s="10">
        <v>50</v>
      </c>
      <c r="F22" s="10">
        <v>25</v>
      </c>
      <c r="G22" s="10">
        <f t="shared" si="0"/>
        <v>95</v>
      </c>
    </row>
    <row r="23" spans="1:7" x14ac:dyDescent="0.25">
      <c r="A23" s="8" t="s">
        <v>76</v>
      </c>
      <c r="B23" s="9" t="s">
        <v>127</v>
      </c>
      <c r="C23" s="9" t="s">
        <v>128</v>
      </c>
      <c r="D23" s="10">
        <v>20</v>
      </c>
      <c r="E23" s="10">
        <v>50</v>
      </c>
      <c r="F23" s="10">
        <v>25</v>
      </c>
      <c r="G23" s="10">
        <f t="shared" si="0"/>
        <v>95</v>
      </c>
    </row>
    <row r="24" spans="1:7" x14ac:dyDescent="0.25">
      <c r="A24" s="8" t="s">
        <v>75</v>
      </c>
      <c r="B24" s="9" t="s">
        <v>129</v>
      </c>
      <c r="C24" s="9" t="s">
        <v>130</v>
      </c>
      <c r="D24" s="10">
        <v>0</v>
      </c>
      <c r="E24" s="10">
        <v>35</v>
      </c>
      <c r="F24" s="10">
        <v>0</v>
      </c>
      <c r="G24" s="10">
        <f t="shared" si="0"/>
        <v>35</v>
      </c>
    </row>
    <row r="25" spans="1:7" x14ac:dyDescent="0.25">
      <c r="A25" s="8" t="s">
        <v>75</v>
      </c>
      <c r="B25" s="9" t="s">
        <v>131</v>
      </c>
      <c r="C25" s="9" t="s">
        <v>132</v>
      </c>
      <c r="D25" s="10">
        <v>20</v>
      </c>
      <c r="E25" s="10">
        <v>50</v>
      </c>
      <c r="F25" s="10">
        <v>25</v>
      </c>
      <c r="G25" s="10">
        <f t="shared" si="0"/>
        <v>95</v>
      </c>
    </row>
    <row r="26" spans="1:7" s="3" customFormat="1" x14ac:dyDescent="0.25">
      <c r="A26" s="14" t="s">
        <v>75</v>
      </c>
      <c r="B26" s="15" t="s">
        <v>117</v>
      </c>
      <c r="C26" s="15" t="s">
        <v>133</v>
      </c>
      <c r="D26" s="11">
        <v>20</v>
      </c>
      <c r="E26" s="11">
        <v>50</v>
      </c>
      <c r="F26" s="11">
        <v>30</v>
      </c>
      <c r="G26" s="11">
        <f t="shared" si="0"/>
        <v>100</v>
      </c>
    </row>
    <row r="27" spans="1:7" x14ac:dyDescent="0.25">
      <c r="A27" s="8" t="s">
        <v>76</v>
      </c>
      <c r="B27" s="9" t="s">
        <v>134</v>
      </c>
      <c r="C27" s="9" t="s">
        <v>135</v>
      </c>
      <c r="D27" s="10">
        <v>20</v>
      </c>
      <c r="E27" s="10">
        <v>40</v>
      </c>
      <c r="F27" s="10">
        <v>25</v>
      </c>
      <c r="G27" s="10">
        <f t="shared" si="0"/>
        <v>85</v>
      </c>
    </row>
    <row r="28" spans="1:7" x14ac:dyDescent="0.25">
      <c r="A28" s="8" t="s">
        <v>76</v>
      </c>
      <c r="B28" s="9" t="s">
        <v>136</v>
      </c>
      <c r="C28" s="9" t="s">
        <v>137</v>
      </c>
      <c r="D28" s="10">
        <v>20</v>
      </c>
      <c r="E28" s="10">
        <v>50</v>
      </c>
      <c r="F28" s="10">
        <v>30</v>
      </c>
      <c r="G28" s="10">
        <f t="shared" si="0"/>
        <v>100</v>
      </c>
    </row>
    <row r="29" spans="1:7" x14ac:dyDescent="0.25">
      <c r="A29" s="8" t="s">
        <v>75</v>
      </c>
      <c r="B29" s="9" t="s">
        <v>138</v>
      </c>
      <c r="C29" s="9" t="s">
        <v>139</v>
      </c>
      <c r="D29" s="10">
        <v>20</v>
      </c>
      <c r="E29" s="10">
        <v>40</v>
      </c>
      <c r="F29" s="10">
        <v>25</v>
      </c>
      <c r="G29" s="10">
        <f t="shared" si="0"/>
        <v>85</v>
      </c>
    </row>
    <row r="30" spans="1:7" x14ac:dyDescent="0.25">
      <c r="A30" s="8" t="s">
        <v>75</v>
      </c>
      <c r="B30" s="9" t="s">
        <v>140</v>
      </c>
      <c r="C30" s="9" t="s">
        <v>141</v>
      </c>
      <c r="D30" s="10">
        <v>20</v>
      </c>
      <c r="E30" s="10">
        <v>50</v>
      </c>
      <c r="F30" s="10">
        <v>25</v>
      </c>
      <c r="G30" s="10">
        <f t="shared" si="0"/>
        <v>95</v>
      </c>
    </row>
    <row r="31" spans="1:7" s="3" customFormat="1" x14ac:dyDescent="0.25">
      <c r="A31" s="14" t="s">
        <v>75</v>
      </c>
      <c r="B31" s="15" t="s">
        <v>142</v>
      </c>
      <c r="C31" s="15" t="s">
        <v>143</v>
      </c>
      <c r="D31" s="11">
        <v>20</v>
      </c>
      <c r="E31" s="11">
        <v>50</v>
      </c>
      <c r="F31" s="11">
        <v>30</v>
      </c>
      <c r="G31" s="11">
        <f t="shared" si="0"/>
        <v>100</v>
      </c>
    </row>
    <row r="32" spans="1:7" x14ac:dyDescent="0.25">
      <c r="A32" s="8" t="s">
        <v>75</v>
      </c>
      <c r="B32" s="9" t="s">
        <v>144</v>
      </c>
      <c r="C32" s="9" t="s">
        <v>145</v>
      </c>
      <c r="D32" s="10">
        <v>20</v>
      </c>
      <c r="E32" s="10">
        <v>50</v>
      </c>
      <c r="F32" s="10">
        <v>25</v>
      </c>
      <c r="G32" s="10">
        <f t="shared" si="0"/>
        <v>95</v>
      </c>
    </row>
    <row r="33" spans="1:7" x14ac:dyDescent="0.25">
      <c r="A33" s="8" t="s">
        <v>75</v>
      </c>
      <c r="B33" s="9" t="s">
        <v>146</v>
      </c>
      <c r="C33" s="9" t="s">
        <v>147</v>
      </c>
      <c r="D33" s="10">
        <v>20</v>
      </c>
      <c r="E33" s="10">
        <v>50</v>
      </c>
      <c r="F33" s="10">
        <v>30</v>
      </c>
      <c r="G33" s="10">
        <f t="shared" si="0"/>
        <v>100</v>
      </c>
    </row>
    <row r="34" spans="1:7" x14ac:dyDescent="0.25">
      <c r="A34" s="8" t="s">
        <v>75</v>
      </c>
      <c r="B34" s="9" t="s">
        <v>148</v>
      </c>
      <c r="C34" s="9" t="s">
        <v>149</v>
      </c>
      <c r="D34" s="10">
        <v>20</v>
      </c>
      <c r="E34" s="10">
        <v>50</v>
      </c>
      <c r="F34" s="10">
        <v>30</v>
      </c>
      <c r="G34" s="10">
        <f t="shared" si="0"/>
        <v>100</v>
      </c>
    </row>
    <row r="35" spans="1:7" x14ac:dyDescent="0.25">
      <c r="A35" s="8" t="s">
        <v>76</v>
      </c>
      <c r="B35" s="9" t="s">
        <v>150</v>
      </c>
      <c r="C35" s="9" t="s">
        <v>151</v>
      </c>
      <c r="D35" s="10">
        <v>0</v>
      </c>
      <c r="E35" s="10">
        <v>45</v>
      </c>
      <c r="F35" s="10">
        <v>25</v>
      </c>
      <c r="G35" s="10">
        <f t="shared" si="0"/>
        <v>70</v>
      </c>
    </row>
    <row r="36" spans="1:7" x14ac:dyDescent="0.25">
      <c r="A36" s="8" t="s">
        <v>76</v>
      </c>
      <c r="B36" s="9" t="s">
        <v>152</v>
      </c>
      <c r="C36" s="9" t="s">
        <v>153</v>
      </c>
      <c r="D36" s="10">
        <v>20</v>
      </c>
      <c r="E36" s="10">
        <v>40</v>
      </c>
      <c r="F36" s="10">
        <v>25</v>
      </c>
      <c r="G36" s="10">
        <f t="shared" si="0"/>
        <v>85</v>
      </c>
    </row>
    <row r="37" spans="1:7" x14ac:dyDescent="0.25">
      <c r="A37" s="8" t="s">
        <v>76</v>
      </c>
      <c r="B37" s="9" t="s">
        <v>154</v>
      </c>
      <c r="C37" s="9" t="s">
        <v>155</v>
      </c>
      <c r="D37" s="10">
        <v>20</v>
      </c>
      <c r="E37" s="10">
        <v>39</v>
      </c>
      <c r="F37" s="10">
        <v>30</v>
      </c>
      <c r="G37" s="10">
        <f t="shared" si="0"/>
        <v>89</v>
      </c>
    </row>
    <row r="38" spans="1:7" x14ac:dyDescent="0.25">
      <c r="A38" s="8" t="s">
        <v>76</v>
      </c>
      <c r="B38" s="9" t="s">
        <v>156</v>
      </c>
      <c r="C38" s="9" t="s">
        <v>157</v>
      </c>
      <c r="D38" s="10">
        <v>15</v>
      </c>
      <c r="E38" s="10">
        <v>50</v>
      </c>
      <c r="F38" s="10">
        <v>25</v>
      </c>
      <c r="G38" s="10">
        <f t="shared" si="0"/>
        <v>90</v>
      </c>
    </row>
    <row r="39" spans="1:7" x14ac:dyDescent="0.25">
      <c r="A39" s="8" t="s">
        <v>76</v>
      </c>
      <c r="B39" s="9" t="s">
        <v>158</v>
      </c>
      <c r="C39" s="9" t="s">
        <v>159</v>
      </c>
      <c r="D39" s="10">
        <v>20</v>
      </c>
      <c r="E39" s="10">
        <v>50</v>
      </c>
      <c r="F39" s="10">
        <v>25</v>
      </c>
      <c r="G39" s="10">
        <f t="shared" si="0"/>
        <v>95</v>
      </c>
    </row>
    <row r="40" spans="1:7" x14ac:dyDescent="0.25">
      <c r="A40" s="8" t="s">
        <v>75</v>
      </c>
      <c r="B40" s="9" t="s">
        <v>160</v>
      </c>
      <c r="C40" s="9" t="s">
        <v>161</v>
      </c>
      <c r="D40" s="10">
        <v>20</v>
      </c>
      <c r="E40" s="10">
        <v>50</v>
      </c>
      <c r="F40" s="10">
        <v>30</v>
      </c>
      <c r="G40" s="10">
        <f t="shared" si="0"/>
        <v>100</v>
      </c>
    </row>
    <row r="41" spans="1:7" x14ac:dyDescent="0.25">
      <c r="A41" s="8" t="s">
        <v>75</v>
      </c>
      <c r="B41" s="9" t="s">
        <v>162</v>
      </c>
      <c r="C41" s="9" t="s">
        <v>163</v>
      </c>
      <c r="D41" s="10">
        <v>0</v>
      </c>
      <c r="E41" s="10">
        <v>45</v>
      </c>
      <c r="F41" s="10">
        <v>25</v>
      </c>
      <c r="G41" s="10">
        <f t="shared" si="0"/>
        <v>70</v>
      </c>
    </row>
    <row r="42" spans="1:7" x14ac:dyDescent="0.25">
      <c r="A42" s="8" t="s">
        <v>76</v>
      </c>
      <c r="B42" s="9" t="s">
        <v>164</v>
      </c>
      <c r="C42" s="9" t="s">
        <v>165</v>
      </c>
      <c r="D42" s="10">
        <v>20</v>
      </c>
      <c r="E42" s="10">
        <v>45</v>
      </c>
      <c r="F42" s="10">
        <v>25</v>
      </c>
      <c r="G42" s="10">
        <f t="shared" si="0"/>
        <v>90</v>
      </c>
    </row>
    <row r="43" spans="1:7" x14ac:dyDescent="0.25">
      <c r="A43" s="8" t="s">
        <v>76</v>
      </c>
      <c r="B43" s="9" t="s">
        <v>166</v>
      </c>
      <c r="C43" s="9" t="s">
        <v>167</v>
      </c>
      <c r="D43" s="10">
        <v>20</v>
      </c>
      <c r="E43" s="10">
        <v>50</v>
      </c>
      <c r="F43" s="10">
        <v>25</v>
      </c>
      <c r="G43" s="10">
        <f t="shared" si="0"/>
        <v>95</v>
      </c>
    </row>
    <row r="44" spans="1:7" x14ac:dyDescent="0.25">
      <c r="A44" s="8" t="s">
        <v>75</v>
      </c>
      <c r="B44" s="9" t="s">
        <v>168</v>
      </c>
      <c r="C44" s="9" t="s">
        <v>169</v>
      </c>
      <c r="D44" s="10">
        <v>20</v>
      </c>
      <c r="E44" s="10">
        <v>50</v>
      </c>
      <c r="F44" s="10">
        <v>30</v>
      </c>
      <c r="G44" s="10">
        <f t="shared" si="0"/>
        <v>100</v>
      </c>
    </row>
    <row r="45" spans="1:7" x14ac:dyDescent="0.25">
      <c r="A45" s="8" t="s">
        <v>76</v>
      </c>
      <c r="B45" s="9" t="s">
        <v>170</v>
      </c>
      <c r="C45" s="9" t="s">
        <v>171</v>
      </c>
      <c r="D45" s="10">
        <v>20</v>
      </c>
      <c r="E45" s="10">
        <v>45</v>
      </c>
      <c r="F45" s="10">
        <v>25</v>
      </c>
      <c r="G45" s="10">
        <f t="shared" si="0"/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899F-5296-4B97-842C-AC0B4EB4368C}">
  <sheetPr>
    <tabColor rgb="FF00B050"/>
  </sheetPr>
  <dimension ref="A1:P35"/>
  <sheetViews>
    <sheetView tabSelected="1" workbookViewId="0">
      <selection activeCell="P4" sqref="P4"/>
    </sheetView>
  </sheetViews>
  <sheetFormatPr baseColWidth="10" defaultColWidth="9.140625" defaultRowHeight="15" x14ac:dyDescent="0.25"/>
  <cols>
    <col min="2" max="2" width="15.28515625" customWidth="1"/>
    <col min="3" max="3" width="16.7109375" customWidth="1"/>
    <col min="14" max="14" width="11.7109375" customWidth="1"/>
  </cols>
  <sheetData>
    <row r="1" spans="1:16" x14ac:dyDescent="0.25">
      <c r="A1" s="8" t="s">
        <v>79</v>
      </c>
      <c r="B1" s="9" t="s">
        <v>0</v>
      </c>
      <c r="C1" s="9" t="s">
        <v>1</v>
      </c>
      <c r="D1" s="12" t="s">
        <v>172</v>
      </c>
      <c r="E1" s="12" t="s">
        <v>173</v>
      </c>
      <c r="F1" s="12" t="s">
        <v>174</v>
      </c>
      <c r="G1" s="12" t="s">
        <v>175</v>
      </c>
      <c r="J1" s="5" t="s">
        <v>79</v>
      </c>
      <c r="K1" s="6" t="s">
        <v>77</v>
      </c>
      <c r="L1" s="6" t="s">
        <v>78</v>
      </c>
      <c r="M1" s="6" t="s">
        <v>80</v>
      </c>
      <c r="N1" s="6" t="s">
        <v>81</v>
      </c>
      <c r="O1" s="16" t="s">
        <v>241</v>
      </c>
    </row>
    <row r="2" spans="1:16" ht="15.75" x14ac:dyDescent="0.25">
      <c r="A2" s="13" t="s">
        <v>75</v>
      </c>
      <c r="B2" s="9" t="s">
        <v>176</v>
      </c>
      <c r="C2" s="9" t="s">
        <v>177</v>
      </c>
      <c r="D2" s="10">
        <v>24</v>
      </c>
      <c r="E2" s="10">
        <v>50</v>
      </c>
      <c r="F2" s="10">
        <v>0</v>
      </c>
      <c r="G2" s="10">
        <f>D2+E2+F2</f>
        <v>74</v>
      </c>
      <c r="J2" s="7" t="s">
        <v>75</v>
      </c>
      <c r="K2" s="4">
        <f>COUNTIF(A2:A35,"A")</f>
        <v>34</v>
      </c>
      <c r="L2" s="4">
        <f>COUNTIFS(G2:G35,"&gt;=70",A2:A35,"A")</f>
        <v>33</v>
      </c>
      <c r="M2" s="4">
        <f>SUMIF(A2:A35,"A",G2:G35)</f>
        <v>2918</v>
      </c>
      <c r="N2" s="4">
        <f>M2/K2</f>
        <v>85.82352941176471</v>
      </c>
      <c r="O2" s="4">
        <f>COUNTIFS(G2:G35,"&gt;=85.82",A2:A35,"A")</f>
        <v>19</v>
      </c>
      <c r="P2" s="17">
        <f>O2/K2</f>
        <v>0.55882352941176472</v>
      </c>
    </row>
    <row r="3" spans="1:16" x14ac:dyDescent="0.25">
      <c r="A3" s="13" t="s">
        <v>75</v>
      </c>
      <c r="B3" s="9" t="s">
        <v>178</v>
      </c>
      <c r="C3" s="9" t="s">
        <v>179</v>
      </c>
      <c r="D3" s="10">
        <v>25</v>
      </c>
      <c r="E3" s="10">
        <v>50</v>
      </c>
      <c r="F3" s="10">
        <v>20</v>
      </c>
      <c r="G3" s="10">
        <f t="shared" ref="G3:G35" si="0">D3+E3+F3</f>
        <v>95</v>
      </c>
    </row>
    <row r="4" spans="1:16" x14ac:dyDescent="0.25">
      <c r="A4" s="13" t="s">
        <v>75</v>
      </c>
      <c r="B4" s="9" t="s">
        <v>180</v>
      </c>
      <c r="C4" s="9" t="s">
        <v>181</v>
      </c>
      <c r="D4" s="10">
        <v>30</v>
      </c>
      <c r="E4" s="10">
        <v>50</v>
      </c>
      <c r="F4" s="10">
        <v>16</v>
      </c>
      <c r="G4" s="10">
        <f t="shared" si="0"/>
        <v>96</v>
      </c>
    </row>
    <row r="5" spans="1:16" x14ac:dyDescent="0.25">
      <c r="A5" s="13" t="s">
        <v>75</v>
      </c>
      <c r="B5" s="9" t="s">
        <v>182</v>
      </c>
      <c r="C5" s="9" t="s">
        <v>183</v>
      </c>
      <c r="D5" s="10">
        <v>25</v>
      </c>
      <c r="E5" s="10">
        <v>50</v>
      </c>
      <c r="F5" s="10">
        <v>20</v>
      </c>
      <c r="G5" s="10">
        <f t="shared" si="0"/>
        <v>95</v>
      </c>
    </row>
    <row r="6" spans="1:16" x14ac:dyDescent="0.25">
      <c r="A6" s="13" t="s">
        <v>75</v>
      </c>
      <c r="B6" s="9" t="s">
        <v>184</v>
      </c>
      <c r="C6" s="9" t="s">
        <v>185</v>
      </c>
      <c r="D6" s="10">
        <v>30</v>
      </c>
      <c r="E6" s="10">
        <v>50</v>
      </c>
      <c r="F6" s="10">
        <v>20</v>
      </c>
      <c r="G6" s="10">
        <f t="shared" si="0"/>
        <v>100</v>
      </c>
    </row>
    <row r="7" spans="1:16" x14ac:dyDescent="0.25">
      <c r="A7" s="13" t="s">
        <v>75</v>
      </c>
      <c r="B7" s="9" t="s">
        <v>186</v>
      </c>
      <c r="C7" s="9" t="s">
        <v>187</v>
      </c>
      <c r="D7" s="10">
        <v>30</v>
      </c>
      <c r="E7" s="10">
        <v>50</v>
      </c>
      <c r="F7" s="10">
        <v>16</v>
      </c>
      <c r="G7" s="10">
        <f t="shared" si="0"/>
        <v>96</v>
      </c>
    </row>
    <row r="8" spans="1:16" x14ac:dyDescent="0.25">
      <c r="A8" s="13" t="s">
        <v>75</v>
      </c>
      <c r="B8" s="9" t="s">
        <v>188</v>
      </c>
      <c r="C8" s="9" t="s">
        <v>189</v>
      </c>
      <c r="D8" s="10">
        <v>30</v>
      </c>
      <c r="E8" s="10">
        <v>35</v>
      </c>
      <c r="F8" s="10">
        <v>15</v>
      </c>
      <c r="G8" s="10">
        <f t="shared" si="0"/>
        <v>80</v>
      </c>
    </row>
    <row r="9" spans="1:16" x14ac:dyDescent="0.25">
      <c r="A9" s="13" t="s">
        <v>75</v>
      </c>
      <c r="B9" s="9" t="s">
        <v>190</v>
      </c>
      <c r="C9" s="9" t="s">
        <v>191</v>
      </c>
      <c r="D9" s="10">
        <v>30</v>
      </c>
      <c r="E9" s="10">
        <v>50</v>
      </c>
      <c r="F9" s="10">
        <v>20</v>
      </c>
      <c r="G9" s="10">
        <f t="shared" si="0"/>
        <v>100</v>
      </c>
    </row>
    <row r="10" spans="1:16" x14ac:dyDescent="0.25">
      <c r="A10" s="13" t="s">
        <v>75</v>
      </c>
      <c r="B10" s="9" t="s">
        <v>192</v>
      </c>
      <c r="C10" s="9" t="s">
        <v>193</v>
      </c>
      <c r="D10" s="10">
        <v>30</v>
      </c>
      <c r="E10" s="10">
        <v>50</v>
      </c>
      <c r="F10" s="10">
        <v>20</v>
      </c>
      <c r="G10" s="10">
        <f t="shared" si="0"/>
        <v>100</v>
      </c>
    </row>
    <row r="11" spans="1:16" x14ac:dyDescent="0.25">
      <c r="A11" s="13" t="s">
        <v>75</v>
      </c>
      <c r="B11" s="9" t="s">
        <v>194</v>
      </c>
      <c r="C11" s="9" t="s">
        <v>195</v>
      </c>
      <c r="D11" s="10">
        <v>30</v>
      </c>
      <c r="E11" s="10">
        <v>40</v>
      </c>
      <c r="F11" s="10">
        <v>0</v>
      </c>
      <c r="G11" s="10">
        <f t="shared" si="0"/>
        <v>70</v>
      </c>
    </row>
    <row r="12" spans="1:16" x14ac:dyDescent="0.25">
      <c r="A12" s="13" t="s">
        <v>75</v>
      </c>
      <c r="B12" s="9" t="s">
        <v>196</v>
      </c>
      <c r="C12" s="9" t="s">
        <v>197</v>
      </c>
      <c r="D12" s="10">
        <v>30</v>
      </c>
      <c r="E12" s="10">
        <v>35</v>
      </c>
      <c r="F12" s="10">
        <v>20</v>
      </c>
      <c r="G12" s="10">
        <f t="shared" si="0"/>
        <v>85</v>
      </c>
    </row>
    <row r="13" spans="1:16" x14ac:dyDescent="0.25">
      <c r="A13" s="13" t="s">
        <v>75</v>
      </c>
      <c r="B13" s="9" t="s">
        <v>198</v>
      </c>
      <c r="C13" s="9" t="s">
        <v>199</v>
      </c>
      <c r="D13" s="10">
        <v>24</v>
      </c>
      <c r="E13" s="10">
        <v>50</v>
      </c>
      <c r="F13" s="10">
        <v>0</v>
      </c>
      <c r="G13" s="10">
        <f t="shared" si="0"/>
        <v>74</v>
      </c>
    </row>
    <row r="14" spans="1:16" x14ac:dyDescent="0.25">
      <c r="A14" s="13" t="s">
        <v>75</v>
      </c>
      <c r="B14" s="9" t="s">
        <v>200</v>
      </c>
      <c r="C14" s="9" t="s">
        <v>201</v>
      </c>
      <c r="D14" s="10">
        <v>30</v>
      </c>
      <c r="E14" s="10">
        <v>35</v>
      </c>
      <c r="F14" s="10">
        <v>20</v>
      </c>
      <c r="G14" s="10">
        <f t="shared" si="0"/>
        <v>85</v>
      </c>
    </row>
    <row r="15" spans="1:16" x14ac:dyDescent="0.25">
      <c r="A15" s="13" t="s">
        <v>75</v>
      </c>
      <c r="B15" s="9" t="s">
        <v>202</v>
      </c>
      <c r="C15" s="9" t="s">
        <v>203</v>
      </c>
      <c r="D15" s="10">
        <v>30</v>
      </c>
      <c r="E15" s="10">
        <v>20</v>
      </c>
      <c r="F15" s="10">
        <v>20</v>
      </c>
      <c r="G15" s="10">
        <f t="shared" si="0"/>
        <v>70</v>
      </c>
    </row>
    <row r="16" spans="1:16" x14ac:dyDescent="0.25">
      <c r="A16" s="13" t="s">
        <v>75</v>
      </c>
      <c r="B16" s="9" t="s">
        <v>152</v>
      </c>
      <c r="C16" s="9" t="s">
        <v>204</v>
      </c>
      <c r="D16" s="10">
        <v>25</v>
      </c>
      <c r="E16" s="10">
        <v>50</v>
      </c>
      <c r="F16" s="10">
        <v>20</v>
      </c>
      <c r="G16" s="10">
        <f t="shared" si="0"/>
        <v>95</v>
      </c>
    </row>
    <row r="17" spans="1:7" x14ac:dyDescent="0.25">
      <c r="A17" s="13" t="s">
        <v>75</v>
      </c>
      <c r="B17" s="9" t="s">
        <v>205</v>
      </c>
      <c r="C17" s="9" t="s">
        <v>206</v>
      </c>
      <c r="D17" s="10">
        <v>30</v>
      </c>
      <c r="E17" s="10">
        <v>35</v>
      </c>
      <c r="F17" s="10">
        <v>20</v>
      </c>
      <c r="G17" s="10">
        <f t="shared" si="0"/>
        <v>85</v>
      </c>
    </row>
    <row r="18" spans="1:7" x14ac:dyDescent="0.25">
      <c r="A18" s="13" t="s">
        <v>75</v>
      </c>
      <c r="B18" s="9" t="s">
        <v>207</v>
      </c>
      <c r="C18" s="9" t="s">
        <v>208</v>
      </c>
      <c r="D18" s="10">
        <v>20</v>
      </c>
      <c r="E18" s="10">
        <v>40</v>
      </c>
      <c r="F18" s="10">
        <v>16</v>
      </c>
      <c r="G18" s="10">
        <f t="shared" si="0"/>
        <v>76</v>
      </c>
    </row>
    <row r="19" spans="1:7" x14ac:dyDescent="0.25">
      <c r="A19" s="13" t="s">
        <v>75</v>
      </c>
      <c r="B19" s="9" t="s">
        <v>209</v>
      </c>
      <c r="C19" s="9" t="s">
        <v>210</v>
      </c>
      <c r="D19" s="10">
        <v>24</v>
      </c>
      <c r="E19" s="10">
        <v>50</v>
      </c>
      <c r="F19" s="10">
        <v>15</v>
      </c>
      <c r="G19" s="10">
        <f t="shared" si="0"/>
        <v>89</v>
      </c>
    </row>
    <row r="20" spans="1:7" x14ac:dyDescent="0.25">
      <c r="A20" s="13" t="s">
        <v>75</v>
      </c>
      <c r="B20" s="9" t="s">
        <v>211</v>
      </c>
      <c r="C20" s="9" t="s">
        <v>124</v>
      </c>
      <c r="D20" s="10">
        <v>30</v>
      </c>
      <c r="E20" s="10">
        <v>40</v>
      </c>
      <c r="F20" s="10">
        <v>20</v>
      </c>
      <c r="G20" s="10">
        <f t="shared" si="0"/>
        <v>90</v>
      </c>
    </row>
    <row r="21" spans="1:7" x14ac:dyDescent="0.25">
      <c r="A21" s="13" t="s">
        <v>75</v>
      </c>
      <c r="B21" s="9" t="s">
        <v>212</v>
      </c>
      <c r="C21" s="9" t="s">
        <v>213</v>
      </c>
      <c r="D21" s="10">
        <v>20</v>
      </c>
      <c r="E21" s="10">
        <v>50</v>
      </c>
      <c r="F21" s="10">
        <v>16</v>
      </c>
      <c r="G21" s="10">
        <f t="shared" si="0"/>
        <v>86</v>
      </c>
    </row>
    <row r="22" spans="1:7" x14ac:dyDescent="0.25">
      <c r="A22" s="13" t="s">
        <v>75</v>
      </c>
      <c r="B22" s="9" t="s">
        <v>214</v>
      </c>
      <c r="C22" s="9" t="s">
        <v>215</v>
      </c>
      <c r="D22" s="10">
        <v>25</v>
      </c>
      <c r="E22" s="10">
        <v>50</v>
      </c>
      <c r="F22" s="10">
        <v>20</v>
      </c>
      <c r="G22" s="10">
        <f t="shared" si="0"/>
        <v>95</v>
      </c>
    </row>
    <row r="23" spans="1:7" x14ac:dyDescent="0.25">
      <c r="A23" s="13" t="s">
        <v>75</v>
      </c>
      <c r="B23" s="9" t="s">
        <v>216</v>
      </c>
      <c r="C23" s="9" t="s">
        <v>217</v>
      </c>
      <c r="D23" s="10">
        <v>30</v>
      </c>
      <c r="E23" s="10">
        <v>50</v>
      </c>
      <c r="F23" s="10">
        <v>20</v>
      </c>
      <c r="G23" s="10">
        <f t="shared" si="0"/>
        <v>100</v>
      </c>
    </row>
    <row r="24" spans="1:7" x14ac:dyDescent="0.25">
      <c r="A24" s="13" t="s">
        <v>75</v>
      </c>
      <c r="B24" s="9" t="s">
        <v>218</v>
      </c>
      <c r="C24" s="9" t="s">
        <v>219</v>
      </c>
      <c r="D24" s="10">
        <v>30</v>
      </c>
      <c r="E24" s="10">
        <v>35</v>
      </c>
      <c r="F24" s="10">
        <v>15</v>
      </c>
      <c r="G24" s="10">
        <f t="shared" si="0"/>
        <v>80</v>
      </c>
    </row>
    <row r="25" spans="1:7" x14ac:dyDescent="0.25">
      <c r="A25" s="13" t="s">
        <v>75</v>
      </c>
      <c r="B25" s="9" t="s">
        <v>220</v>
      </c>
      <c r="C25" s="9" t="s">
        <v>221</v>
      </c>
      <c r="D25" s="10">
        <v>20</v>
      </c>
      <c r="E25" s="10">
        <v>40</v>
      </c>
      <c r="F25" s="10">
        <v>16</v>
      </c>
      <c r="G25" s="10">
        <f t="shared" si="0"/>
        <v>76</v>
      </c>
    </row>
    <row r="26" spans="1:7" x14ac:dyDescent="0.25">
      <c r="A26" s="13" t="s">
        <v>75</v>
      </c>
      <c r="B26" s="9" t="s">
        <v>222</v>
      </c>
      <c r="C26" s="9" t="s">
        <v>223</v>
      </c>
      <c r="D26" s="10">
        <v>30</v>
      </c>
      <c r="E26" s="10">
        <v>50</v>
      </c>
      <c r="F26" s="10">
        <v>16</v>
      </c>
      <c r="G26" s="10">
        <f t="shared" si="0"/>
        <v>96</v>
      </c>
    </row>
    <row r="27" spans="1:7" x14ac:dyDescent="0.25">
      <c r="A27" s="13" t="s">
        <v>75</v>
      </c>
      <c r="B27" s="9" t="s">
        <v>224</v>
      </c>
      <c r="C27" s="9" t="s">
        <v>225</v>
      </c>
      <c r="D27" s="10">
        <v>24</v>
      </c>
      <c r="E27" s="10">
        <v>35</v>
      </c>
      <c r="F27" s="10">
        <v>15</v>
      </c>
      <c r="G27" s="10">
        <f t="shared" si="0"/>
        <v>74</v>
      </c>
    </row>
    <row r="28" spans="1:7" x14ac:dyDescent="0.25">
      <c r="A28" s="13" t="s">
        <v>75</v>
      </c>
      <c r="B28" s="9" t="s">
        <v>218</v>
      </c>
      <c r="C28" s="9" t="s">
        <v>226</v>
      </c>
      <c r="D28" s="10">
        <v>30</v>
      </c>
      <c r="E28" s="10">
        <v>50</v>
      </c>
      <c r="F28" s="10">
        <v>16</v>
      </c>
      <c r="G28" s="10">
        <f t="shared" si="0"/>
        <v>96</v>
      </c>
    </row>
    <row r="29" spans="1:7" x14ac:dyDescent="0.25">
      <c r="A29" s="13" t="s">
        <v>75</v>
      </c>
      <c r="B29" s="9" t="s">
        <v>227</v>
      </c>
      <c r="C29" s="9" t="s">
        <v>228</v>
      </c>
      <c r="D29" s="10">
        <v>30</v>
      </c>
      <c r="E29" s="10">
        <v>50</v>
      </c>
      <c r="F29" s="10">
        <v>20</v>
      </c>
      <c r="G29" s="10">
        <f t="shared" si="0"/>
        <v>100</v>
      </c>
    </row>
    <row r="30" spans="1:7" x14ac:dyDescent="0.25">
      <c r="A30" s="13" t="s">
        <v>75</v>
      </c>
      <c r="B30" s="9" t="s">
        <v>229</v>
      </c>
      <c r="C30" s="9" t="s">
        <v>230</v>
      </c>
      <c r="D30" s="10">
        <v>30</v>
      </c>
      <c r="E30" s="10">
        <v>50</v>
      </c>
      <c r="F30" s="10">
        <v>16</v>
      </c>
      <c r="G30" s="10">
        <f t="shared" si="0"/>
        <v>96</v>
      </c>
    </row>
    <row r="31" spans="1:7" x14ac:dyDescent="0.25">
      <c r="A31" s="13" t="s">
        <v>75</v>
      </c>
      <c r="B31" s="9" t="s">
        <v>231</v>
      </c>
      <c r="C31" s="9" t="s">
        <v>232</v>
      </c>
      <c r="D31" s="10">
        <v>30</v>
      </c>
      <c r="E31" s="10">
        <v>50</v>
      </c>
      <c r="F31" s="10">
        <v>20</v>
      </c>
      <c r="G31" s="10">
        <f t="shared" si="0"/>
        <v>100</v>
      </c>
    </row>
    <row r="32" spans="1:7" x14ac:dyDescent="0.25">
      <c r="A32" s="13" t="s">
        <v>75</v>
      </c>
      <c r="B32" s="9" t="s">
        <v>233</v>
      </c>
      <c r="C32" s="9" t="s">
        <v>234</v>
      </c>
      <c r="D32" s="10">
        <v>24</v>
      </c>
      <c r="E32" s="10">
        <v>45</v>
      </c>
      <c r="F32" s="10">
        <v>15</v>
      </c>
      <c r="G32" s="10">
        <f t="shared" si="0"/>
        <v>84</v>
      </c>
    </row>
    <row r="33" spans="1:7" x14ac:dyDescent="0.25">
      <c r="A33" s="13" t="s">
        <v>75</v>
      </c>
      <c r="B33" s="9" t="s">
        <v>235</v>
      </c>
      <c r="C33" s="9" t="s">
        <v>236</v>
      </c>
      <c r="D33" s="10">
        <v>0</v>
      </c>
      <c r="E33" s="10">
        <v>0</v>
      </c>
      <c r="F33" s="10">
        <v>0</v>
      </c>
      <c r="G33" s="11">
        <f t="shared" si="0"/>
        <v>0</v>
      </c>
    </row>
    <row r="34" spans="1:7" x14ac:dyDescent="0.25">
      <c r="A34" s="13" t="s">
        <v>75</v>
      </c>
      <c r="B34" s="9" t="s">
        <v>237</v>
      </c>
      <c r="C34" s="9" t="s">
        <v>238</v>
      </c>
      <c r="D34" s="10">
        <v>30</v>
      </c>
      <c r="E34" s="10">
        <v>50</v>
      </c>
      <c r="F34" s="10">
        <v>20</v>
      </c>
      <c r="G34" s="10">
        <f t="shared" si="0"/>
        <v>100</v>
      </c>
    </row>
    <row r="35" spans="1:7" x14ac:dyDescent="0.25">
      <c r="A35" s="13" t="s">
        <v>75</v>
      </c>
      <c r="B35" s="9" t="s">
        <v>239</v>
      </c>
      <c r="C35" s="9" t="s">
        <v>240</v>
      </c>
      <c r="D35" s="10">
        <v>30</v>
      </c>
      <c r="E35" s="10">
        <v>35</v>
      </c>
      <c r="F35" s="10">
        <v>15</v>
      </c>
      <c r="G35" s="10">
        <f t="shared" si="0"/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DS 311 A y B</vt:lpstr>
      <vt:lpstr>FInv 111 A y B</vt:lpstr>
      <vt:lpstr>TInv A y 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Alma </cp:lastModifiedBy>
  <dcterms:created xsi:type="dcterms:W3CDTF">2022-10-05T02:34:37Z</dcterms:created>
  <dcterms:modified xsi:type="dcterms:W3CDTF">2022-10-07T00:34:57Z</dcterms:modified>
  <cp:category/>
</cp:coreProperties>
</file>