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xl/drawings/drawing4.xml" ContentType="application/vnd.openxmlformats-officedocument.drawing+xml"/>
  <Override PartName="/xl/drawings/vmlDrawing2.vml" ContentType="application/vnd.openxmlformats-officedocument.vmlDrawi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media/image11.png" ContentType="image/png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media/image10.png" ContentType="image/png"/>
  <Override PartName="/xl/media/image9.png" ContentType="image/png"/>
  <Override PartName="/xl/styles.xml" ContentType="application/vnd.openxmlformats-officedocument.spreadsheetml.styles+xml"/>
  <Override PartName="/xl/comments4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<sst xmlns="http://schemas.openxmlformats.org/spreadsheetml/2006/main" count="177" uniqueCount="43">
  <si>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</si>
  <si>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</si>
  <si>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</si>
  <si>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</si>
  <si>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</si>
  <si>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</si>
  <si>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</si>
  <si>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</si>
  <si>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</si>
  <si>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</si>
  <si>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 2022 - Ene 2023</t>
  </si>
  <si>
    <t xml:space="preserve">PROFESOR (A):</t>
  </si>
  <si>
    <t xml:space="preserve">MTI. ROSARIO CARVAJAL HERNÁNDEZ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</si>
  <si>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</si>
  <si>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</si>
  <si>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</si>
  <si>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</si>
  <si>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</si>
  <si>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</si>
  <si>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</si>
  <si>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</si>
  <si>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</si>
  <si>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</si>
  <si>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</si>
  <si>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</si>
  <si>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</si>
  <si>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</si>
  <si>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</si>
  <si>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FUNDAMENTOS DE INVESTIGACIÓN</t>
  </si>
  <si>
    <t xml:space="preserve">110A</t>
  </si>
  <si>
    <t xml:space="preserve">IINF</t>
  </si>
  <si>
    <t xml:space="preserve">AUDITORÍA INFORMÁTICA</t>
  </si>
  <si>
    <t xml:space="preserve">510A</t>
  </si>
  <si>
    <t xml:space="preserve">DISEÑO DE NEGOCIOS DIGITALES</t>
  </si>
  <si>
    <t xml:space="preserve">710B</t>
  </si>
  <si>
    <t xml:space="preserve">ESTRATEGIAS PARA EL CRECIMIENTO PROFESIONAL</t>
  </si>
  <si>
    <t xml:space="preserve">910B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</si>
  <si>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</si>
  <si>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</si>
  <si>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</si>
  <si>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</si>
  <si>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</si>
  <si>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Final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</si>
</sst>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0.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7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9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0.png"/><Relationship Id="rId2" Type="http://schemas.openxmlformats.org/officeDocument/2006/relationships/image" Target="../media/image1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2441160</xdr:colOff>
      <xdr:row>0</xdr:row>
      <xdr:rowOff>749880</xdr:rowOff>
    </xdr:to>
    <xdr:pic>
      <xdr:nvPicPr>
        <xdr:cNvPr id="0" name="Imagen 3" descr=""/>
        <xdr:cNvPicPr/>
      </xdr:nvPicPr>
      <xdr:blipFill>
        <a:blip r:embed="rId1"/>
        <a:stretch/>
      </xdr:blipFill>
      <xdr:spPr>
        <a:xfrm>
          <a:off x="0" y="0"/>
          <a:ext cx="2441160" cy="749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78840</xdr:colOff>
      <xdr:row>0</xdr:row>
      <xdr:rowOff>56160</xdr:rowOff>
    </xdr:from>
    <xdr:to>
      <xdr:col>13</xdr:col>
      <xdr:colOff>637200</xdr:colOff>
      <xdr:row>0</xdr:row>
      <xdr:rowOff>758520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386640" y="56160"/>
          <a:ext cx="1364040" cy="70236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171720</xdr:colOff>
      <xdr:row>33</xdr:row>
      <xdr:rowOff>19440</xdr:rowOff>
    </xdr:from>
    <xdr:to>
      <xdr:col>3</xdr:col>
      <xdr:colOff>1126080</xdr:colOff>
      <xdr:row>36</xdr:row>
      <xdr:rowOff>18360</xdr:rowOff>
    </xdr:to>
    <xdr:pic>
      <xdr:nvPicPr>
        <xdr:cNvPr id="2" name="Image 1" descr=""/>
        <xdr:cNvPicPr/>
      </xdr:nvPicPr>
      <xdr:blipFill>
        <a:blip r:embed="rId3"/>
        <a:srcRect l="66554" t="57864" r="4836" b="12146"/>
        <a:stretch/>
      </xdr:blipFill>
      <xdr:spPr>
        <a:xfrm>
          <a:off x="3215160" y="7953480"/>
          <a:ext cx="1337040" cy="78948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723600</xdr:colOff>
      <xdr:row>38</xdr:row>
      <xdr:rowOff>18720</xdr:rowOff>
    </xdr:to>
    <xdr:sp>
      <xdr:nvSpPr>
        <xdr:cNvPr id="3" name="CustomShape 1" hidden="1"/>
        <xdr:cNvSpPr/>
      </xdr:nvSpPr>
      <xdr:spPr>
        <a:xfrm>
          <a:off x="0" y="0"/>
          <a:ext cx="10031400" cy="9505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2441160</xdr:colOff>
      <xdr:row>0</xdr:row>
      <xdr:rowOff>749880</xdr:rowOff>
    </xdr:to>
    <xdr:pic>
      <xdr:nvPicPr>
        <xdr:cNvPr id="4" name="Imagen 1" descr=""/>
        <xdr:cNvPicPr/>
      </xdr:nvPicPr>
      <xdr:blipFill>
        <a:blip r:embed="rId1"/>
        <a:stretch/>
      </xdr:blipFill>
      <xdr:spPr>
        <a:xfrm>
          <a:off x="0" y="0"/>
          <a:ext cx="2441160" cy="749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123480</xdr:colOff>
      <xdr:row>0</xdr:row>
      <xdr:rowOff>33480</xdr:rowOff>
    </xdr:from>
    <xdr:to>
      <xdr:col>13</xdr:col>
      <xdr:colOff>681840</xdr:colOff>
      <xdr:row>0</xdr:row>
      <xdr:rowOff>735840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431280" y="33480"/>
          <a:ext cx="1364040" cy="7023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38</xdr:row>
      <xdr:rowOff>65880</xdr:rowOff>
    </xdr:to>
    <xdr:sp>
      <xdr:nvSpPr>
        <xdr:cNvPr id="6" name="CustomShape 1" hidden="1"/>
        <xdr:cNvSpPr/>
      </xdr:nvSpPr>
      <xdr:spPr>
        <a:xfrm>
          <a:off x="0" y="0"/>
          <a:ext cx="10031040" cy="9531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38</xdr:row>
      <xdr:rowOff>65880</xdr:rowOff>
    </xdr:to>
    <xdr:sp>
      <xdr:nvSpPr>
        <xdr:cNvPr id="7" name="CustomShape 1" hidden="1"/>
        <xdr:cNvSpPr/>
      </xdr:nvSpPr>
      <xdr:spPr>
        <a:xfrm>
          <a:off x="0" y="0"/>
          <a:ext cx="10031040" cy="9531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38</xdr:row>
      <xdr:rowOff>65880</xdr:rowOff>
    </xdr:to>
    <xdr:sp>
      <xdr:nvSpPr>
        <xdr:cNvPr id="8" name="CustomShape 1" hidden="1"/>
        <xdr:cNvSpPr/>
      </xdr:nvSpPr>
      <xdr:spPr>
        <a:xfrm>
          <a:off x="0" y="0"/>
          <a:ext cx="10031040" cy="9531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38</xdr:row>
      <xdr:rowOff>65880</xdr:rowOff>
    </xdr:to>
    <xdr:sp>
      <xdr:nvSpPr>
        <xdr:cNvPr id="9" name="CustomShape 1"/>
        <xdr:cNvSpPr/>
      </xdr:nvSpPr>
      <xdr:spPr>
        <a:xfrm>
          <a:off x="0" y="0"/>
          <a:ext cx="10031040" cy="9531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38</xdr:row>
      <xdr:rowOff>65880</xdr:rowOff>
    </xdr:to>
    <xdr:sp>
      <xdr:nvSpPr>
        <xdr:cNvPr id="10" name="CustomShape 1"/>
        <xdr:cNvSpPr/>
      </xdr:nvSpPr>
      <xdr:spPr>
        <a:xfrm>
          <a:off x="0" y="0"/>
          <a:ext cx="10031040" cy="9531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38</xdr:row>
      <xdr:rowOff>65880</xdr:rowOff>
    </xdr:to>
    <xdr:sp>
      <xdr:nvSpPr>
        <xdr:cNvPr id="11" name="CustomShape 1"/>
        <xdr:cNvSpPr/>
      </xdr:nvSpPr>
      <xdr:spPr>
        <a:xfrm>
          <a:off x="0" y="0"/>
          <a:ext cx="10031040" cy="95317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2441160</xdr:colOff>
      <xdr:row>0</xdr:row>
      <xdr:rowOff>749880</xdr:rowOff>
    </xdr:to>
    <xdr:pic>
      <xdr:nvPicPr>
        <xdr:cNvPr id="12" name="Imagen 1" descr=""/>
        <xdr:cNvPicPr/>
      </xdr:nvPicPr>
      <xdr:blipFill>
        <a:blip r:embed="rId1"/>
        <a:stretch/>
      </xdr:blipFill>
      <xdr:spPr>
        <a:xfrm>
          <a:off x="0" y="0"/>
          <a:ext cx="2441160" cy="749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123480</xdr:colOff>
      <xdr:row>0</xdr:row>
      <xdr:rowOff>67320</xdr:rowOff>
    </xdr:from>
    <xdr:to>
      <xdr:col>13</xdr:col>
      <xdr:colOff>681840</xdr:colOff>
      <xdr:row>0</xdr:row>
      <xdr:rowOff>769680</xdr:rowOff>
    </xdr:to>
    <xdr:pic>
      <xdr:nvPicPr>
        <xdr:cNvPr id="13" name="Imagen 2" descr=""/>
        <xdr:cNvPicPr/>
      </xdr:nvPicPr>
      <xdr:blipFill>
        <a:blip r:embed="rId2"/>
        <a:stretch/>
      </xdr:blipFill>
      <xdr:spPr>
        <a:xfrm>
          <a:off x="9431280" y="67320"/>
          <a:ext cx="1364040" cy="7023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37</xdr:row>
      <xdr:rowOff>189720</xdr:rowOff>
    </xdr:to>
    <xdr:sp>
      <xdr:nvSpPr>
        <xdr:cNvPr id="14" name="CustomShape 1" hidden="1"/>
        <xdr:cNvSpPr/>
      </xdr:nvSpPr>
      <xdr:spPr>
        <a:xfrm>
          <a:off x="0" y="0"/>
          <a:ext cx="10031040" cy="9526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37</xdr:row>
      <xdr:rowOff>189720</xdr:rowOff>
    </xdr:to>
    <xdr:sp>
      <xdr:nvSpPr>
        <xdr:cNvPr id="15" name="CustomShape 1" hidden="1"/>
        <xdr:cNvSpPr/>
      </xdr:nvSpPr>
      <xdr:spPr>
        <a:xfrm>
          <a:off x="0" y="0"/>
          <a:ext cx="10031040" cy="9526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37</xdr:row>
      <xdr:rowOff>189720</xdr:rowOff>
    </xdr:to>
    <xdr:sp>
      <xdr:nvSpPr>
        <xdr:cNvPr id="16" name="CustomShape 1" hidden="1"/>
        <xdr:cNvSpPr/>
      </xdr:nvSpPr>
      <xdr:spPr>
        <a:xfrm>
          <a:off x="0" y="0"/>
          <a:ext cx="10031040" cy="9526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37</xdr:row>
      <xdr:rowOff>189720</xdr:rowOff>
    </xdr:to>
    <xdr:sp>
      <xdr:nvSpPr>
        <xdr:cNvPr id="17" name="CustomShape 1"/>
        <xdr:cNvSpPr/>
      </xdr:nvSpPr>
      <xdr:spPr>
        <a:xfrm>
          <a:off x="0" y="0"/>
          <a:ext cx="10031040" cy="9526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37</xdr:row>
      <xdr:rowOff>189720</xdr:rowOff>
    </xdr:to>
    <xdr:sp>
      <xdr:nvSpPr>
        <xdr:cNvPr id="18" name="CustomShape 1"/>
        <xdr:cNvSpPr/>
      </xdr:nvSpPr>
      <xdr:spPr>
        <a:xfrm>
          <a:off x="0" y="0"/>
          <a:ext cx="10031040" cy="9526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37</xdr:row>
      <xdr:rowOff>189720</xdr:rowOff>
    </xdr:to>
    <xdr:sp>
      <xdr:nvSpPr>
        <xdr:cNvPr id="19" name="CustomShape 1"/>
        <xdr:cNvSpPr/>
      </xdr:nvSpPr>
      <xdr:spPr>
        <a:xfrm>
          <a:off x="0" y="0"/>
          <a:ext cx="10031040" cy="9526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2441160</xdr:colOff>
      <xdr:row>0</xdr:row>
      <xdr:rowOff>749880</xdr:rowOff>
    </xdr:to>
    <xdr:pic>
      <xdr:nvPicPr>
        <xdr:cNvPr id="20" name="Imagen 1" descr=""/>
        <xdr:cNvPicPr/>
      </xdr:nvPicPr>
      <xdr:blipFill>
        <a:blip r:embed="rId1"/>
        <a:stretch/>
      </xdr:blipFill>
      <xdr:spPr>
        <a:xfrm>
          <a:off x="0" y="0"/>
          <a:ext cx="2441160" cy="749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112320</xdr:colOff>
      <xdr:row>0</xdr:row>
      <xdr:rowOff>45000</xdr:rowOff>
    </xdr:from>
    <xdr:to>
      <xdr:col>13</xdr:col>
      <xdr:colOff>670680</xdr:colOff>
      <xdr:row>0</xdr:row>
      <xdr:rowOff>747360</xdr:rowOff>
    </xdr:to>
    <xdr:pic>
      <xdr:nvPicPr>
        <xdr:cNvPr id="21" name="Imagen 2" descr=""/>
        <xdr:cNvPicPr/>
      </xdr:nvPicPr>
      <xdr:blipFill>
        <a:blip r:embed="rId2"/>
        <a:stretch/>
      </xdr:blipFill>
      <xdr:spPr>
        <a:xfrm>
          <a:off x="9420120" y="45000"/>
          <a:ext cx="1364040" cy="7023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38</xdr:row>
      <xdr:rowOff>18360</xdr:rowOff>
    </xdr:to>
    <xdr:sp>
      <xdr:nvSpPr>
        <xdr:cNvPr id="22" name="CustomShape 1" hidden="1"/>
        <xdr:cNvSpPr/>
      </xdr:nvSpPr>
      <xdr:spPr>
        <a:xfrm>
          <a:off x="0" y="0"/>
          <a:ext cx="10031040" cy="9526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38</xdr:row>
      <xdr:rowOff>18360</xdr:rowOff>
    </xdr:to>
    <xdr:sp>
      <xdr:nvSpPr>
        <xdr:cNvPr id="23" name="CustomShape 1" hidden="1"/>
        <xdr:cNvSpPr/>
      </xdr:nvSpPr>
      <xdr:spPr>
        <a:xfrm>
          <a:off x="0" y="0"/>
          <a:ext cx="10031040" cy="9526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38</xdr:row>
      <xdr:rowOff>18360</xdr:rowOff>
    </xdr:to>
    <xdr:sp>
      <xdr:nvSpPr>
        <xdr:cNvPr id="24" name="CustomShape 1" hidden="1"/>
        <xdr:cNvSpPr/>
      </xdr:nvSpPr>
      <xdr:spPr>
        <a:xfrm>
          <a:off x="0" y="0"/>
          <a:ext cx="10031040" cy="9526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38</xdr:row>
      <xdr:rowOff>18360</xdr:rowOff>
    </xdr:to>
    <xdr:sp>
      <xdr:nvSpPr>
        <xdr:cNvPr id="25" name="CustomShape 1"/>
        <xdr:cNvSpPr/>
      </xdr:nvSpPr>
      <xdr:spPr>
        <a:xfrm>
          <a:off x="0" y="0"/>
          <a:ext cx="10031040" cy="9526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38</xdr:row>
      <xdr:rowOff>18360</xdr:rowOff>
    </xdr:to>
    <xdr:sp>
      <xdr:nvSpPr>
        <xdr:cNvPr id="26" name="CustomShape 1"/>
        <xdr:cNvSpPr/>
      </xdr:nvSpPr>
      <xdr:spPr>
        <a:xfrm>
          <a:off x="0" y="0"/>
          <a:ext cx="10031040" cy="9526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38</xdr:row>
      <xdr:rowOff>18360</xdr:rowOff>
    </xdr:to>
    <xdr:sp>
      <xdr:nvSpPr>
        <xdr:cNvPr id="27" name="CustomShape 1"/>
        <xdr:cNvSpPr/>
      </xdr:nvSpPr>
      <xdr:spPr>
        <a:xfrm>
          <a:off x="0" y="0"/>
          <a:ext cx="10031040" cy="95266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2441160</xdr:colOff>
      <xdr:row>0</xdr:row>
      <xdr:rowOff>749880</xdr:rowOff>
    </xdr:to>
    <xdr:pic>
      <xdr:nvPicPr>
        <xdr:cNvPr id="28" name="Imagen 1" descr=""/>
        <xdr:cNvPicPr/>
      </xdr:nvPicPr>
      <xdr:blipFill>
        <a:blip r:embed="rId1"/>
        <a:stretch/>
      </xdr:blipFill>
      <xdr:spPr>
        <a:xfrm>
          <a:off x="0" y="0"/>
          <a:ext cx="2441160" cy="7498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670320</xdr:colOff>
      <xdr:row>0</xdr:row>
      <xdr:rowOff>724680</xdr:rowOff>
    </xdr:to>
    <xdr:pic>
      <xdr:nvPicPr>
        <xdr:cNvPr id="29" name="Imagen 2" descr=""/>
        <xdr:cNvPicPr/>
      </xdr:nvPicPr>
      <xdr:blipFill>
        <a:blip r:embed="rId2"/>
        <a:stretch/>
      </xdr:blipFill>
      <xdr:spPr>
        <a:xfrm>
          <a:off x="9419760" y="22320"/>
          <a:ext cx="1364040" cy="70236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38</xdr:row>
      <xdr:rowOff>18360</xdr:rowOff>
    </xdr:to>
    <xdr:sp>
      <xdr:nvSpPr>
        <xdr:cNvPr id="30" name="CustomShape 1" hidden="1"/>
        <xdr:cNvSpPr/>
      </xdr:nvSpPr>
      <xdr:spPr>
        <a:xfrm>
          <a:off x="0" y="0"/>
          <a:ext cx="1003104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38</xdr:row>
      <xdr:rowOff>18360</xdr:rowOff>
    </xdr:to>
    <xdr:sp>
      <xdr:nvSpPr>
        <xdr:cNvPr id="31" name="CustomShape 1" hidden="1"/>
        <xdr:cNvSpPr/>
      </xdr:nvSpPr>
      <xdr:spPr>
        <a:xfrm>
          <a:off x="0" y="0"/>
          <a:ext cx="1003104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38</xdr:row>
      <xdr:rowOff>18360</xdr:rowOff>
    </xdr:to>
    <xdr:sp>
      <xdr:nvSpPr>
        <xdr:cNvPr id="32" name="CustomShape 1" hidden="1"/>
        <xdr:cNvSpPr/>
      </xdr:nvSpPr>
      <xdr:spPr>
        <a:xfrm>
          <a:off x="0" y="0"/>
          <a:ext cx="1003104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38</xdr:row>
      <xdr:rowOff>18360</xdr:rowOff>
    </xdr:to>
    <xdr:sp>
      <xdr:nvSpPr>
        <xdr:cNvPr id="33" name="CustomShape 1"/>
        <xdr:cNvSpPr/>
      </xdr:nvSpPr>
      <xdr:spPr>
        <a:xfrm>
          <a:off x="0" y="0"/>
          <a:ext cx="1003104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38</xdr:row>
      <xdr:rowOff>18360</xdr:rowOff>
    </xdr:to>
    <xdr:sp>
      <xdr:nvSpPr>
        <xdr:cNvPr id="34" name="CustomShape 1"/>
        <xdr:cNvSpPr/>
      </xdr:nvSpPr>
      <xdr:spPr>
        <a:xfrm>
          <a:off x="0" y="0"/>
          <a:ext cx="1003104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0</xdr:row>
      <xdr:rowOff>0</xdr:rowOff>
    </xdr:from>
    <xdr:to>
      <xdr:col>12</xdr:col>
      <xdr:colOff>723240</xdr:colOff>
      <xdr:row>38</xdr:row>
      <xdr:rowOff>18360</xdr:rowOff>
    </xdr:to>
    <xdr:sp>
      <xdr:nvSpPr>
        <xdr:cNvPr id="35" name="CustomShape 1"/>
        <xdr:cNvSpPr/>
      </xdr:nvSpPr>
      <xdr:spPr>
        <a:xfrm>
          <a:off x="0" y="0"/>
          <a:ext cx="10031040" cy="9524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6" colorId="64" zoomScale="110" zoomScaleNormal="110" zoomScalePageLayoutView="100" workbookViewId="0">
      <selection pane="topLeft" activeCell="O8" activeCellId="0" sqref="O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36</v>
      </c>
      <c r="F14" s="20" t="n">
        <v>28</v>
      </c>
      <c r="G14" s="20"/>
      <c r="H14" s="21" t="n">
        <f aca="false">F14/E14</f>
        <v>0.777777777777778</v>
      </c>
      <c r="I14" s="20" t="n">
        <f aca="false">(E14-SUM(F14:G14))-K14</f>
        <v>8</v>
      </c>
      <c r="J14" s="21" t="n">
        <f aca="false">I14/E14</f>
        <v>0.222222222222222</v>
      </c>
      <c r="K14" s="20" t="n">
        <v>0</v>
      </c>
      <c r="L14" s="21" t="n">
        <f aca="false">K14/E14</f>
        <v>0</v>
      </c>
      <c r="M14" s="20" t="n">
        <v>68</v>
      </c>
      <c r="N14" s="22" t="n">
        <v>0.78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19</v>
      </c>
      <c r="F15" s="20" t="n">
        <v>14</v>
      </c>
      <c r="G15" s="20"/>
      <c r="H15" s="21" t="n">
        <f aca="false">F15/E15</f>
        <v>0.736842105263158</v>
      </c>
      <c r="I15" s="20" t="n">
        <f aca="false">(E15-SUM(F15:G15))-K15</f>
        <v>5</v>
      </c>
      <c r="J15" s="21" t="n">
        <f aca="false">I15/E15</f>
        <v>0.263157894736842</v>
      </c>
      <c r="K15" s="20" t="n">
        <v>0</v>
      </c>
      <c r="L15" s="21" t="n">
        <f aca="false">K15/E15</f>
        <v>0</v>
      </c>
      <c r="M15" s="20" t="n">
        <v>62</v>
      </c>
      <c r="N15" s="22" t="n">
        <v>0.74</v>
      </c>
    </row>
    <row r="16" s="23" customFormat="true" ht="12.8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30</v>
      </c>
      <c r="E16" s="20" t="n">
        <v>4</v>
      </c>
      <c r="F16" s="20" t="n">
        <v>4</v>
      </c>
      <c r="G16" s="20"/>
      <c r="H16" s="21" t="n">
        <f aca="false">F16/E16</f>
        <v>1</v>
      </c>
      <c r="I16" s="20" t="n">
        <f aca="false">(E16-SUM(F16:G16))-K16</f>
        <v>0</v>
      </c>
      <c r="J16" s="21" t="n">
        <f aca="false">I16/E16</f>
        <v>0</v>
      </c>
      <c r="K16" s="20" t="n">
        <v>0</v>
      </c>
      <c r="L16" s="21" t="n">
        <f aca="false">K16/E16</f>
        <v>0</v>
      </c>
      <c r="M16" s="20" t="n">
        <v>88</v>
      </c>
      <c r="N16" s="22" t="n">
        <v>0.5</v>
      </c>
    </row>
    <row r="17" s="23" customFormat="true" ht="23.85" hidden="false" customHeight="false" outlineLevel="0" collapsed="false">
      <c r="A17" s="19" t="s">
        <v>35</v>
      </c>
      <c r="B17" s="20" t="s">
        <v>25</v>
      </c>
      <c r="C17" s="20" t="s">
        <v>36</v>
      </c>
      <c r="D17" s="20" t="s">
        <v>30</v>
      </c>
      <c r="E17" s="20" t="n">
        <v>9</v>
      </c>
      <c r="F17" s="20" t="n">
        <v>7</v>
      </c>
      <c r="G17" s="20"/>
      <c r="H17" s="21" t="n">
        <f aca="false">F17/E17</f>
        <v>0.777777777777778</v>
      </c>
      <c r="I17" s="20" t="n">
        <f aca="false">(E17-SUM(F17:G17))-K17</f>
        <v>2</v>
      </c>
      <c r="J17" s="21" t="n">
        <f aca="false">I17/E17</f>
        <v>0.222222222222222</v>
      </c>
      <c r="K17" s="20" t="n">
        <v>0</v>
      </c>
      <c r="L17" s="21" t="n">
        <f aca="false">K17/E17</f>
        <v>0</v>
      </c>
      <c r="M17" s="20" t="n">
        <v>73</v>
      </c>
      <c r="N17" s="22" t="n">
        <v>0.78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53</v>
      </c>
      <c r="G28" s="25" t="n">
        <f aca="false">SUM(G14:G27)</f>
        <v>0</v>
      </c>
      <c r="H28" s="26" t="n">
        <f aca="false">SUM(F28:G28)/E28</f>
        <v>0.779411764705882</v>
      </c>
      <c r="I28" s="25" t="n">
        <f aca="false">(E28-SUM(F28:G28))-K28</f>
        <v>15</v>
      </c>
      <c r="J28" s="26" t="n">
        <f aca="false">I28/E28</f>
        <v>0.220588235294118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72.75</v>
      </c>
      <c r="N28" s="27" t="n">
        <f aca="false">AVERAGE(N14:N27)</f>
        <v>0.7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P21" activeCellId="0" sqref="P21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2022 -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2.35" hidden="false" customHeight="tru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2022 -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7.2" hidden="false" customHeight="tru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2" colorId="64" zoomScale="110" zoomScaleNormal="110" zoomScalePageLayoutView="100" workbookViewId="0">
      <selection pane="topLeft" activeCell="Q13" activeCellId="0" sqref="Q13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/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2022 -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5.7" hidden="false" customHeight="tru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1" width="38.43"/>
    <col collapsed="false" customWidth="true" hidden="false" outlineLevel="0" max="2" min="2" style="1" width="4.71"/>
    <col collapsed="false" customWidth="true" hidden="false" outlineLevel="0" max="3" min="3" style="1" width="5.43"/>
    <col collapsed="false" customWidth="true" hidden="false" outlineLevel="0" max="4" min="4" style="1" width="21.86"/>
    <col collapsed="false" customWidth="true" hidden="false" outlineLevel="0" max="5" min="5" style="1" width="9.59"/>
    <col collapsed="false" customWidth="true" hidden="false" outlineLevel="0" max="12" min="6" style="1" width="7.41"/>
    <col collapsed="false" customWidth="false" hidden="false" outlineLevel="0" max="1025" min="13" style="1" width="11.42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42</v>
      </c>
      <c r="C8" s="9"/>
      <c r="D8" s="10" t="s">
        <v>7</v>
      </c>
      <c r="E8" s="9" t="n">
        <f aca="false">'1'!E8</f>
        <v>4</v>
      </c>
      <c r="G8" s="8" t="s">
        <v>8</v>
      </c>
      <c r="H8" s="9" t="n">
        <f aca="false">'1'!H8</f>
        <v>4</v>
      </c>
      <c r="I8" s="12" t="s">
        <v>9</v>
      </c>
      <c r="J8" s="12"/>
      <c r="K8" s="12"/>
      <c r="L8" s="9" t="str">
        <f aca="false">'1'!L8</f>
        <v>Sept 2022 - Ene 2023</v>
      </c>
      <c r="M8" s="9"/>
      <c r="N8" s="9"/>
    </row>
    <row r="10" customFormat="false" ht="15" hidden="false" customHeight="false" outlineLevel="0" collapsed="false">
      <c r="A10" s="8" t="s">
        <v>11</v>
      </c>
      <c r="B10" s="9" t="str">
        <f aca="false">'1'!B10</f>
        <v>MTI. ROSARIO CARVAJAL HERNÁNDEZ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FUNDAMENTOS DE INVESTIGACIÓN</v>
      </c>
      <c r="B14" s="20"/>
      <c r="C14" s="20" t="str">
        <f aca="false">'1'!C14</f>
        <v>110A</v>
      </c>
      <c r="D14" s="20" t="str">
        <f aca="false">'1'!D14</f>
        <v>IINF</v>
      </c>
      <c r="E14" s="20" t="n">
        <f aca="false">'1'!E14</f>
        <v>36</v>
      </c>
      <c r="F14" s="20"/>
      <c r="G14" s="20"/>
      <c r="H14" s="21" t="n">
        <f aca="false">F14/E14</f>
        <v>0</v>
      </c>
      <c r="I14" s="20" t="n">
        <f aca="false">(E14-SUM(F14:G14))-K14</f>
        <v>36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12.75" hidden="false" customHeight="false" outlineLevel="0" collapsed="false">
      <c r="A15" s="20" t="str">
        <f aca="false">'1'!A15</f>
        <v>AUDITORÍA INFORMÁTICA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19</v>
      </c>
      <c r="F15" s="20"/>
      <c r="G15" s="20"/>
      <c r="H15" s="21" t="n">
        <f aca="false">F15/E15</f>
        <v>0</v>
      </c>
      <c r="I15" s="20" t="n">
        <f aca="false">(E15-SUM(F15:G15))-K15</f>
        <v>19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12.75" hidden="false" customHeight="false" outlineLevel="0" collapsed="false">
      <c r="A16" s="20" t="str">
        <f aca="false">'1'!A16</f>
        <v>DISEÑO DE NEGOCIOS DIGITALES</v>
      </c>
      <c r="B16" s="20"/>
      <c r="C16" s="20" t="str">
        <f aca="false">'1'!C16</f>
        <v>710B</v>
      </c>
      <c r="D16" s="20" t="str">
        <f aca="false">'1'!D16</f>
        <v>IINF</v>
      </c>
      <c r="E16" s="20" t="n">
        <f aca="false">'1'!E16</f>
        <v>4</v>
      </c>
      <c r="F16" s="20"/>
      <c r="G16" s="20"/>
      <c r="H16" s="21" t="n">
        <f aca="false">F16/E16</f>
        <v>0</v>
      </c>
      <c r="I16" s="20" t="n">
        <f aca="false">(E16-SUM(F16:G16))-K16</f>
        <v>4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5.5" hidden="false" customHeight="false" outlineLevel="0" collapsed="false">
      <c r="A17" s="20" t="str">
        <f aca="false">'1'!A17</f>
        <v>ESTRATEGIAS PARA EL CRECIMIENTO PROFESIONAL</v>
      </c>
      <c r="B17" s="20"/>
      <c r="C17" s="20" t="str">
        <f aca="false">'1'!C17</f>
        <v>910B</v>
      </c>
      <c r="D17" s="20" t="str">
        <f aca="false">'1'!D17</f>
        <v>IINF</v>
      </c>
      <c r="E17" s="20" t="n">
        <f aca="false">'1'!E17</f>
        <v>9</v>
      </c>
      <c r="F17" s="20"/>
      <c r="G17" s="20"/>
      <c r="H17" s="21" t="n">
        <f aca="false">F17/E17</f>
        <v>0</v>
      </c>
      <c r="I17" s="20" t="n">
        <f aca="false">(E17-SUM(F17:G17))-K17</f>
        <v>9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.75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5" hidden="false" customHeight="false" outlineLevel="0" collapsed="false">
      <c r="A28" s="24" t="s">
        <v>37</v>
      </c>
      <c r="B28" s="25" t="s">
        <v>38</v>
      </c>
      <c r="C28" s="25" t="s">
        <v>38</v>
      </c>
      <c r="D28" s="25" t="s">
        <v>38</v>
      </c>
      <c r="E28" s="25" t="n">
        <f aca="false">SUM(E14:E27)</f>
        <v>68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68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5" hidden="false" customHeight="false" outlineLevel="0" collapsed="false">
      <c r="A32" s="29"/>
    </row>
    <row r="33" customFormat="false" ht="12" hidden="false" customHeight="true" outlineLevel="0" collapsed="false">
      <c r="B33" s="30" t="s">
        <v>40</v>
      </c>
      <c r="C33" s="30"/>
      <c r="D33" s="30"/>
      <c r="G33" s="4" t="s">
        <v>41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5" hidden="true" customHeight="false" outlineLevel="0" collapsed="false">
      <c r="A35" s="31" t="e">
        <f aca="false">#REF!</f>
        <v>#REF!</v>
      </c>
      <c r="B35" s="31"/>
      <c r="C35" s="13"/>
      <c r="E35" s="31"/>
      <c r="F35" s="31"/>
      <c r="G35" s="31"/>
      <c r="H35" s="31"/>
    </row>
    <row r="36" customFormat="false" ht="15" hidden="true" customHeight="false" outlineLevel="0" collapsed="false"/>
    <row r="37" customFormat="false" ht="45" hidden="false" customHeight="true" outlineLevel="0" collapsed="false">
      <c r="B37" s="32" t="str">
        <f aca="false">B10</f>
        <v>MTI. ROSARIO CARVAJAL HERNÁNDEZ</v>
      </c>
      <c r="C37" s="32"/>
      <c r="D37" s="32"/>
      <c r="E37" s="33"/>
      <c r="F37" s="33"/>
      <c r="G37" s="32"/>
      <c r="H37" s="32"/>
      <c r="I37" s="32"/>
      <c r="J37" s="32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2022-10-07T19:31:37Z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