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omments5.xml" ContentType="application/vnd.openxmlformats-officedocument.spreadsheetml.comments+xml"/>
  <Override PartName="/xl/drawings/vmlDrawing1.vml" ContentType="application/vnd.openxmlformats-officedocument.vmlDrawing"/>
  <Override PartName="/xl/drawings/drawing4.xml" ContentType="application/vnd.openxmlformats-officedocument.drawing+xml"/>
  <Override PartName="/xl/drawings/vmlDrawing2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drawing3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media/image89.png" ContentType="image/png"/>
  <Override PartName="/xl/media/image88.png" ContentType="image/png"/>
  <Override PartName="/xl/media/image87.png" ContentType="image/png"/>
  <Override PartName="/xl/media/image86.png" ContentType="image/png"/>
  <Override PartName="/xl/media/image85.png" ContentType="image/png"/>
  <Override PartName="/xl/media/image90.png" ContentType="image/png"/>
  <Override PartName="/xl/media/image84.png" ContentType="image/png"/>
  <Override PartName="/xl/media/image83.png" ContentType="image/png"/>
  <Override PartName="/xl/media/image82.png" ContentType="image/png"/>
  <Override PartName="/xl/media/image81.png" ContentType="image/png"/>
  <Override PartName="/xl/styles.xml" ContentType="application/vnd.openxmlformats-officedocument.spreadsheetml.styles+xml"/>
  <Override PartName="/xl/comments4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'3'!$A$1:$N$39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<sst xmlns="http://schemas.openxmlformats.org/spreadsheetml/2006/main" count="212" uniqueCount="52">
  <si>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</si>
  <si>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</si>
  <si>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</si>
  <si>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</si>
  <si>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</si>
  <si>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</si>
  <si>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</si>
  <si>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</si>
  <si>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</si>
  <si>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</si>
  <si>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SEPT 2022 – ENE 2023</t>
  </si>
  <si>
    <t xml:space="preserve">PROFESOR (A):</t>
  </si>
  <si>
    <t xml:space="preserve">MTI. ROSARIO CARVAJAL HERNÁNDEZ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</si>
  <si>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</si>
  <si>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</si>
  <si>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</si>
  <si>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</si>
  <si>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</si>
  <si>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</si>
  <si>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</si>
  <si>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</si>
  <si>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</si>
  <si>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</si>
  <si>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</si>
  <si>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</si>
  <si>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</si>
  <si>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</si>
  <si>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</si>
  <si>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FUNDAMENTOS DE INVESTIGACIÓN</t>
  </si>
  <si>
    <t xml:space="preserve">110A</t>
  </si>
  <si>
    <t xml:space="preserve">IINF</t>
  </si>
  <si>
    <t xml:space="preserve">AUDITORÍA INFORMÁTICA</t>
  </si>
  <si>
    <t xml:space="preserve">510A</t>
  </si>
  <si>
    <t xml:space="preserve">DISEÑO DE NEGOCIOS DIGITALES</t>
  </si>
  <si>
    <t xml:space="preserve">710B</t>
  </si>
  <si>
    <t xml:space="preserve">ESTRATEGIAS PARA EL CRECIMIENTO PROFESIONAL</t>
  </si>
  <si>
    <t xml:space="preserve">910B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</si>
  <si>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</si>
  <si>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</si>
  <si>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</si>
  <si>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</si>
  <si>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</si>
  <si>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LI. GUADALUPE ZETINA CRUZ</t>
  </si>
  <si>
    <t xml:space="preserve">II</t>
  </si>
  <si>
    <t xml:space="preserve">S/E</t>
  </si>
  <si>
    <t xml:space="preserve">III</t>
  </si>
  <si>
    <t xml:space="preserve">AUDITORIA INFORMÁTICA</t>
  </si>
  <si>
    <t xml:space="preserve">IV</t>
  </si>
  <si>
    <t xml:space="preserve">DISEÑO DE NEGOCIOS DIGITALES </t>
  </si>
  <si>
    <t xml:space="preserve">V</t>
  </si>
  <si>
    <t xml:space="preserve">VI</t>
  </si>
  <si>
    <t xml:space="preserve">Final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</si>
</sst>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%"/>
    <numFmt numFmtId="166" formatCode="0.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81.png"/><Relationship Id="rId2" Type="http://schemas.openxmlformats.org/officeDocument/2006/relationships/image" Target="../media/image8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83.png"/><Relationship Id="rId2" Type="http://schemas.openxmlformats.org/officeDocument/2006/relationships/image" Target="../media/image8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85.png"/><Relationship Id="rId2" Type="http://schemas.openxmlformats.org/officeDocument/2006/relationships/image" Target="../media/image8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87.png"/><Relationship Id="rId2" Type="http://schemas.openxmlformats.org/officeDocument/2006/relationships/image" Target="../media/image88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89.png"/><Relationship Id="rId2" Type="http://schemas.openxmlformats.org/officeDocument/2006/relationships/image" Target="../media/image9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2437560</xdr:colOff>
      <xdr:row>0</xdr:row>
      <xdr:rowOff>746280</xdr:rowOff>
    </xdr:to>
    <xdr:pic>
      <xdr:nvPicPr>
        <xdr:cNvPr id="0" name="Imagen 3" descr=""/>
        <xdr:cNvPicPr/>
      </xdr:nvPicPr>
      <xdr:blipFill>
        <a:blip r:embed="rId1"/>
        <a:stretch/>
      </xdr:blipFill>
      <xdr:spPr>
        <a:xfrm>
          <a:off x="0" y="0"/>
          <a:ext cx="2437560" cy="746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79200</xdr:colOff>
      <xdr:row>0</xdr:row>
      <xdr:rowOff>56160</xdr:rowOff>
    </xdr:from>
    <xdr:to>
      <xdr:col>13</xdr:col>
      <xdr:colOff>633960</xdr:colOff>
      <xdr:row>0</xdr:row>
      <xdr:rowOff>754920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383040" y="56160"/>
          <a:ext cx="1360440" cy="6987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720360</xdr:colOff>
      <xdr:row>38</xdr:row>
      <xdr:rowOff>15480</xdr:rowOff>
    </xdr:to>
    <xdr:sp>
      <xdr:nvSpPr>
        <xdr:cNvPr id="2" name="CustomShape 1" hidden="1"/>
        <xdr:cNvSpPr/>
      </xdr:nvSpPr>
      <xdr:spPr>
        <a:xfrm>
          <a:off x="0" y="0"/>
          <a:ext cx="10024200" cy="9479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2437560</xdr:colOff>
      <xdr:row>0</xdr:row>
      <xdr:rowOff>746280</xdr:rowOff>
    </xdr:to>
    <xdr:pic>
      <xdr:nvPicPr>
        <xdr:cNvPr id="3" name="Imagen 1" descr=""/>
        <xdr:cNvPicPr/>
      </xdr:nvPicPr>
      <xdr:blipFill>
        <a:blip r:embed="rId1"/>
        <a:stretch/>
      </xdr:blipFill>
      <xdr:spPr>
        <a:xfrm>
          <a:off x="0" y="0"/>
          <a:ext cx="2437560" cy="746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33480</xdr:rowOff>
    </xdr:from>
    <xdr:to>
      <xdr:col>13</xdr:col>
      <xdr:colOff>678600</xdr:colOff>
      <xdr:row>0</xdr:row>
      <xdr:rowOff>732240</xdr:rowOff>
    </xdr:to>
    <xdr:pic>
      <xdr:nvPicPr>
        <xdr:cNvPr id="4" name="Imagen 2" descr=""/>
        <xdr:cNvPicPr/>
      </xdr:nvPicPr>
      <xdr:blipFill>
        <a:blip r:embed="rId2"/>
        <a:stretch/>
      </xdr:blipFill>
      <xdr:spPr>
        <a:xfrm>
          <a:off x="9427680" y="33480"/>
          <a:ext cx="1360440" cy="6987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720000</xdr:colOff>
      <xdr:row>38</xdr:row>
      <xdr:rowOff>62280</xdr:rowOff>
    </xdr:to>
    <xdr:sp>
      <xdr:nvSpPr>
        <xdr:cNvPr id="5" name="CustomShape 1" hidden="1"/>
        <xdr:cNvSpPr/>
      </xdr:nvSpPr>
      <xdr:spPr>
        <a:xfrm>
          <a:off x="0" y="0"/>
          <a:ext cx="10023840" cy="96768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720000</xdr:colOff>
      <xdr:row>38</xdr:row>
      <xdr:rowOff>62280</xdr:rowOff>
    </xdr:to>
    <xdr:sp>
      <xdr:nvSpPr>
        <xdr:cNvPr id="6" name="CustomShape 1" hidden="1"/>
        <xdr:cNvSpPr/>
      </xdr:nvSpPr>
      <xdr:spPr>
        <a:xfrm>
          <a:off x="0" y="0"/>
          <a:ext cx="10023840" cy="96768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720000</xdr:colOff>
      <xdr:row>38</xdr:row>
      <xdr:rowOff>62280</xdr:rowOff>
    </xdr:to>
    <xdr:sp>
      <xdr:nvSpPr>
        <xdr:cNvPr id="7" name="CustomShape 1" hidden="1"/>
        <xdr:cNvSpPr/>
      </xdr:nvSpPr>
      <xdr:spPr>
        <a:xfrm>
          <a:off x="0" y="0"/>
          <a:ext cx="10023840" cy="96768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2437560</xdr:colOff>
      <xdr:row>0</xdr:row>
      <xdr:rowOff>746280</xdr:rowOff>
    </xdr:to>
    <xdr:pic>
      <xdr:nvPicPr>
        <xdr:cNvPr id="8" name="Imagen 1" descr=""/>
        <xdr:cNvPicPr/>
      </xdr:nvPicPr>
      <xdr:blipFill>
        <a:blip r:embed="rId1"/>
        <a:stretch/>
      </xdr:blipFill>
      <xdr:spPr>
        <a:xfrm>
          <a:off x="0" y="0"/>
          <a:ext cx="2437560" cy="746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67320</xdr:rowOff>
    </xdr:from>
    <xdr:to>
      <xdr:col>13</xdr:col>
      <xdr:colOff>678600</xdr:colOff>
      <xdr:row>0</xdr:row>
      <xdr:rowOff>766080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27680" y="67320"/>
          <a:ext cx="1360440" cy="6987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720000</xdr:colOff>
      <xdr:row>39</xdr:row>
      <xdr:rowOff>185040</xdr:rowOff>
    </xdr:to>
    <xdr:sp>
      <xdr:nvSpPr>
        <xdr:cNvPr id="10" name="CustomShape 1" hidden="1"/>
        <xdr:cNvSpPr/>
      </xdr:nvSpPr>
      <xdr:spPr>
        <a:xfrm>
          <a:off x="0" y="0"/>
          <a:ext cx="10023840" cy="98265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720000</xdr:colOff>
      <xdr:row>39</xdr:row>
      <xdr:rowOff>185040</xdr:rowOff>
    </xdr:to>
    <xdr:sp>
      <xdr:nvSpPr>
        <xdr:cNvPr id="11" name="CustomShape 1" hidden="1"/>
        <xdr:cNvSpPr/>
      </xdr:nvSpPr>
      <xdr:spPr>
        <a:xfrm>
          <a:off x="0" y="0"/>
          <a:ext cx="10023840" cy="98265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720000</xdr:colOff>
      <xdr:row>39</xdr:row>
      <xdr:rowOff>185040</xdr:rowOff>
    </xdr:to>
    <xdr:sp>
      <xdr:nvSpPr>
        <xdr:cNvPr id="12" name="CustomShape 1" hidden="1"/>
        <xdr:cNvSpPr/>
      </xdr:nvSpPr>
      <xdr:spPr>
        <a:xfrm>
          <a:off x="0" y="0"/>
          <a:ext cx="10023840" cy="98265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2437560</xdr:colOff>
      <xdr:row>0</xdr:row>
      <xdr:rowOff>746280</xdr:rowOff>
    </xdr:to>
    <xdr:pic>
      <xdr:nvPicPr>
        <xdr:cNvPr id="13" name="Imagen 1" descr=""/>
        <xdr:cNvPicPr/>
      </xdr:nvPicPr>
      <xdr:blipFill>
        <a:blip r:embed="rId1"/>
        <a:stretch/>
      </xdr:blipFill>
      <xdr:spPr>
        <a:xfrm>
          <a:off x="0" y="0"/>
          <a:ext cx="2437560" cy="746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112680</xdr:colOff>
      <xdr:row>0</xdr:row>
      <xdr:rowOff>45000</xdr:rowOff>
    </xdr:from>
    <xdr:to>
      <xdr:col>13</xdr:col>
      <xdr:colOff>667440</xdr:colOff>
      <xdr:row>0</xdr:row>
      <xdr:rowOff>743760</xdr:rowOff>
    </xdr:to>
    <xdr:pic>
      <xdr:nvPicPr>
        <xdr:cNvPr id="14" name="Imagen 2" descr=""/>
        <xdr:cNvPicPr/>
      </xdr:nvPicPr>
      <xdr:blipFill>
        <a:blip r:embed="rId2"/>
        <a:stretch/>
      </xdr:blipFill>
      <xdr:spPr>
        <a:xfrm>
          <a:off x="9416520" y="45000"/>
          <a:ext cx="1360440" cy="6987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720000</xdr:colOff>
      <xdr:row>38</xdr:row>
      <xdr:rowOff>15120</xdr:rowOff>
    </xdr:to>
    <xdr:sp>
      <xdr:nvSpPr>
        <xdr:cNvPr id="15" name="CustomShape 1" hidden="1"/>
        <xdr:cNvSpPr/>
      </xdr:nvSpPr>
      <xdr:spPr>
        <a:xfrm>
          <a:off x="0" y="0"/>
          <a:ext cx="10023840" cy="9643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720000</xdr:colOff>
      <xdr:row>38</xdr:row>
      <xdr:rowOff>15120</xdr:rowOff>
    </xdr:to>
    <xdr:sp>
      <xdr:nvSpPr>
        <xdr:cNvPr id="16" name="CustomShape 1" hidden="1"/>
        <xdr:cNvSpPr/>
      </xdr:nvSpPr>
      <xdr:spPr>
        <a:xfrm>
          <a:off x="0" y="0"/>
          <a:ext cx="10023840" cy="9643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720000</xdr:colOff>
      <xdr:row>38</xdr:row>
      <xdr:rowOff>15120</xdr:rowOff>
    </xdr:to>
    <xdr:sp>
      <xdr:nvSpPr>
        <xdr:cNvPr id="17" name="CustomShape 1" hidden="1"/>
        <xdr:cNvSpPr/>
      </xdr:nvSpPr>
      <xdr:spPr>
        <a:xfrm>
          <a:off x="0" y="0"/>
          <a:ext cx="10023840" cy="9643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2437560</xdr:colOff>
      <xdr:row>0</xdr:row>
      <xdr:rowOff>746280</xdr:rowOff>
    </xdr:to>
    <xdr:pic>
      <xdr:nvPicPr>
        <xdr:cNvPr id="18" name="Imagen 1" descr=""/>
        <xdr:cNvPicPr/>
      </xdr:nvPicPr>
      <xdr:blipFill>
        <a:blip r:embed="rId1"/>
        <a:stretch/>
      </xdr:blipFill>
      <xdr:spPr>
        <a:xfrm>
          <a:off x="0" y="0"/>
          <a:ext cx="2437560" cy="746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666720</xdr:colOff>
      <xdr:row>0</xdr:row>
      <xdr:rowOff>721080</xdr:rowOff>
    </xdr:to>
    <xdr:pic>
      <xdr:nvPicPr>
        <xdr:cNvPr id="19" name="Imagen 2" descr=""/>
        <xdr:cNvPicPr/>
      </xdr:nvPicPr>
      <xdr:blipFill>
        <a:blip r:embed="rId2"/>
        <a:stretch/>
      </xdr:blipFill>
      <xdr:spPr>
        <a:xfrm>
          <a:off x="9415800" y="22320"/>
          <a:ext cx="1360440" cy="6987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719640</xdr:colOff>
      <xdr:row>38</xdr:row>
      <xdr:rowOff>14760</xdr:rowOff>
    </xdr:to>
    <xdr:sp>
      <xdr:nvSpPr>
        <xdr:cNvPr id="20" name="CustomShape 1" hidden="1"/>
        <xdr:cNvSpPr/>
      </xdr:nvSpPr>
      <xdr:spPr>
        <a:xfrm>
          <a:off x="0" y="0"/>
          <a:ext cx="10023480" cy="95205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719640</xdr:colOff>
      <xdr:row>38</xdr:row>
      <xdr:rowOff>14760</xdr:rowOff>
    </xdr:to>
    <xdr:sp>
      <xdr:nvSpPr>
        <xdr:cNvPr id="21" name="CustomShape 1" hidden="1"/>
        <xdr:cNvSpPr/>
      </xdr:nvSpPr>
      <xdr:spPr>
        <a:xfrm>
          <a:off x="0" y="0"/>
          <a:ext cx="10023480" cy="95205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719640</xdr:colOff>
      <xdr:row>38</xdr:row>
      <xdr:rowOff>14760</xdr:rowOff>
    </xdr:to>
    <xdr:sp>
      <xdr:nvSpPr>
        <xdr:cNvPr id="22" name="CustomShape 1" hidden="1"/>
        <xdr:cNvSpPr/>
      </xdr:nvSpPr>
      <xdr:spPr>
        <a:xfrm>
          <a:off x="0" y="0"/>
          <a:ext cx="10023480" cy="95205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M14" activeCellId="0" sqref="M14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36</v>
      </c>
      <c r="F14" s="20" t="n">
        <v>28</v>
      </c>
      <c r="G14" s="20"/>
      <c r="H14" s="21"/>
      <c r="I14" s="20" t="n">
        <v>0</v>
      </c>
      <c r="J14" s="21"/>
      <c r="K14" s="20" t="n">
        <v>0</v>
      </c>
      <c r="L14" s="21" t="n">
        <v>0</v>
      </c>
      <c r="M14" s="20" t="n">
        <v>68</v>
      </c>
      <c r="N14" s="22" t="n">
        <v>0.78</v>
      </c>
    </row>
    <row r="15" s="23" customFormat="true" ht="12.8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19</v>
      </c>
      <c r="F15" s="20" t="n">
        <v>14</v>
      </c>
      <c r="G15" s="20"/>
      <c r="H15" s="21"/>
      <c r="I15" s="20" t="n">
        <v>0</v>
      </c>
      <c r="J15" s="21"/>
      <c r="K15" s="20" t="n">
        <v>0</v>
      </c>
      <c r="L15" s="21" t="n">
        <v>0</v>
      </c>
      <c r="M15" s="20" t="n">
        <v>62</v>
      </c>
      <c r="N15" s="22" t="n">
        <v>0.74</v>
      </c>
    </row>
    <row r="16" s="23" customFormat="true" ht="12.8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30</v>
      </c>
      <c r="E16" s="20" t="n">
        <v>4</v>
      </c>
      <c r="F16" s="20" t="n">
        <v>4</v>
      </c>
      <c r="G16" s="20"/>
      <c r="H16" s="21"/>
      <c r="I16" s="20" t="n">
        <v>0</v>
      </c>
      <c r="J16" s="21"/>
      <c r="K16" s="20" t="n">
        <v>0</v>
      </c>
      <c r="L16" s="21" t="n">
        <v>0</v>
      </c>
      <c r="M16" s="20" t="n">
        <v>88</v>
      </c>
      <c r="N16" s="22" t="n">
        <v>0.5</v>
      </c>
    </row>
    <row r="17" s="23" customFormat="true" ht="23.85" hidden="false" customHeight="false" outlineLevel="0" collapsed="false">
      <c r="A17" s="19" t="s">
        <v>35</v>
      </c>
      <c r="B17" s="20" t="s">
        <v>25</v>
      </c>
      <c r="C17" s="20" t="s">
        <v>36</v>
      </c>
      <c r="D17" s="20" t="s">
        <v>30</v>
      </c>
      <c r="E17" s="20" t="n">
        <v>9</v>
      </c>
      <c r="F17" s="20" t="n">
        <v>7</v>
      </c>
      <c r="G17" s="20"/>
      <c r="H17" s="21"/>
      <c r="I17" s="20" t="n">
        <v>0</v>
      </c>
      <c r="J17" s="21"/>
      <c r="K17" s="20" t="n">
        <v>0</v>
      </c>
      <c r="L17" s="21" t="n">
        <v>0</v>
      </c>
      <c r="M17" s="20" t="n">
        <v>73</v>
      </c>
      <c r="N17" s="22" t="n">
        <v>0.78</v>
      </c>
    </row>
    <row r="18" s="23" customFormat="true" ht="12.8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v>0</v>
      </c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v>0</v>
      </c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v>0</v>
      </c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v>0</v>
      </c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v>0</v>
      </c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v>0</v>
      </c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v>0</v>
      </c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v>0</v>
      </c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v>0</v>
      </c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53</v>
      </c>
      <c r="G28" s="25"/>
      <c r="H28" s="26"/>
      <c r="I28" s="25" t="n">
        <v>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72.75</v>
      </c>
      <c r="N28" s="27" t="n">
        <f aca="false">AVERAGE(N14:N27)</f>
        <v>0.7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42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21" colorId="64" zoomScale="100" zoomScaleNormal="100" zoomScalePageLayoutView="100" workbookViewId="0">
      <selection pane="topLeft" activeCell="G38" activeCellId="0" sqref="G38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43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 t="n">
        <v>22</v>
      </c>
      <c r="G14" s="20"/>
      <c r="H14" s="21"/>
      <c r="I14" s="20" t="n">
        <f aca="false">(E14-SUM(F14:G14))-K14</f>
        <v>14</v>
      </c>
      <c r="J14" s="21"/>
      <c r="K14" s="20" t="n">
        <v>0</v>
      </c>
      <c r="L14" s="21" t="n">
        <f aca="false">K14/E14</f>
        <v>0</v>
      </c>
      <c r="M14" s="20" t="n">
        <v>51</v>
      </c>
      <c r="N14" s="22" t="n">
        <v>0.61</v>
      </c>
    </row>
    <row r="15" s="23" customFormat="true" ht="12.8" hidden="false" customHeight="false" outlineLevel="0" collapsed="false">
      <c r="A15" s="20" t="str">
        <f aca="false">'1'!A15</f>
        <v>AUDITORÍA INFORMÁTICA</v>
      </c>
      <c r="B15" s="20" t="s">
        <v>43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 t="n">
        <v>12</v>
      </c>
      <c r="G15" s="20"/>
      <c r="H15" s="21"/>
      <c r="I15" s="20" t="n">
        <f aca="false">(E15-SUM(F15:G15))-K15</f>
        <v>7</v>
      </c>
      <c r="J15" s="21"/>
      <c r="K15" s="20" t="n">
        <v>0</v>
      </c>
      <c r="L15" s="21" t="n">
        <f aca="false">K15/E15</f>
        <v>0</v>
      </c>
      <c r="M15" s="20" t="n">
        <v>56</v>
      </c>
      <c r="N15" s="22" t="n">
        <v>0.63</v>
      </c>
    </row>
    <row r="16" s="23" customFormat="true" ht="12.8" hidden="false" customHeight="false" outlineLevel="0" collapsed="false">
      <c r="A16" s="20" t="str">
        <f aca="false">'1'!A16</f>
        <v>DISEÑO DE NEGOCIOS DIGITALES</v>
      </c>
      <c r="B16" s="20" t="s">
        <v>44</v>
      </c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 t="n">
        <v>0</v>
      </c>
      <c r="G16" s="20"/>
      <c r="H16" s="21"/>
      <c r="I16" s="20" t="n">
        <f aca="false">(E16-SUM(F16:G16))-K16</f>
        <v>4</v>
      </c>
      <c r="J16" s="21"/>
      <c r="K16" s="20" t="n">
        <v>0</v>
      </c>
      <c r="L16" s="21" t="n">
        <f aca="false">K16/E16</f>
        <v>0</v>
      </c>
      <c r="M16" s="20"/>
      <c r="N16" s="22"/>
    </row>
    <row r="17" s="23" customFormat="true" ht="22.35" hidden="false" customHeight="true" outlineLevel="0" collapsed="false">
      <c r="A17" s="20" t="str">
        <f aca="false">'1'!A17</f>
        <v>ESTRATEGIAS PARA EL CRECIMIENTO PROFESIONAL</v>
      </c>
      <c r="B17" s="20" t="s">
        <v>43</v>
      </c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 t="n">
        <v>5</v>
      </c>
      <c r="G17" s="20"/>
      <c r="H17" s="21"/>
      <c r="I17" s="20" t="n">
        <f aca="false">(E17-SUM(F17:G17))-K17</f>
        <v>4</v>
      </c>
      <c r="J17" s="21"/>
      <c r="K17" s="20" t="n">
        <v>0</v>
      </c>
      <c r="L17" s="21" t="n">
        <f aca="false">K17/E17</f>
        <v>0</v>
      </c>
      <c r="M17" s="20" t="n">
        <v>50</v>
      </c>
      <c r="N17" s="22" t="n">
        <v>0.56</v>
      </c>
    </row>
    <row r="18" s="23" customFormat="true" ht="26.1" hidden="false" customHeight="true" outlineLevel="0" collapsed="false">
      <c r="A18" s="20" t="s">
        <v>35</v>
      </c>
      <c r="B18" s="20" t="s">
        <v>45</v>
      </c>
      <c r="C18" s="20" t="s">
        <v>36</v>
      </c>
      <c r="D18" s="20" t="s">
        <v>30</v>
      </c>
      <c r="E18" s="20" t="n">
        <v>9</v>
      </c>
      <c r="F18" s="20" t="n">
        <v>5</v>
      </c>
      <c r="G18" s="20"/>
      <c r="H18" s="21"/>
      <c r="I18" s="20" t="n">
        <f aca="false">(E18-SUM(F18:G18))-K18</f>
        <v>4</v>
      </c>
      <c r="J18" s="21"/>
      <c r="K18" s="20" t="n">
        <v>0</v>
      </c>
      <c r="L18" s="21" t="n">
        <f aca="false">K18/E18</f>
        <v>0</v>
      </c>
      <c r="M18" s="20" t="n">
        <v>53</v>
      </c>
      <c r="N18" s="22" t="n">
        <v>0.56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77</v>
      </c>
      <c r="F28" s="25" t="n">
        <f aca="false">SUM(F14:F27)</f>
        <v>44</v>
      </c>
      <c r="G28" s="25" t="n">
        <f aca="false">SUM(G14:G27)</f>
        <v>0</v>
      </c>
      <c r="H28" s="26"/>
      <c r="I28" s="25" t="n">
        <f aca="false">(E28-SUM(F28:G28))-K28</f>
        <v>33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52.5</v>
      </c>
      <c r="N28" s="27" t="n">
        <f aca="false">AVERAGE(N14:N27)</f>
        <v>0.59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42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9"/>
  <sheetViews>
    <sheetView showFormulas="false" showGridLines="true" showRowColHeaders="true" showZeros="true" rightToLeft="false" tabSelected="false" showOutlineSymbols="true" defaultGridColor="true" view="normal" topLeftCell="A8" colorId="64" zoomScale="100" zoomScaleNormal="100" zoomScalePageLayoutView="100" workbookViewId="0">
      <selection pane="topLeft" activeCell="J12" activeCellId="0" sqref="J12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45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 t="n">
        <v>27</v>
      </c>
      <c r="G14" s="20"/>
      <c r="H14" s="21"/>
      <c r="I14" s="20" t="n">
        <f aca="false">(E14-SUM(F14:G14))-K14</f>
        <v>9</v>
      </c>
      <c r="J14" s="21"/>
      <c r="K14" s="20" t="n">
        <v>0</v>
      </c>
      <c r="L14" s="21" t="n">
        <f aca="false">K14/E14</f>
        <v>0</v>
      </c>
      <c r="M14" s="20" t="n">
        <v>67</v>
      </c>
      <c r="N14" s="22" t="n">
        <v>0.75</v>
      </c>
    </row>
    <row r="15" s="23" customFormat="true" ht="12.8" hidden="false" customHeight="false" outlineLevel="0" collapsed="false">
      <c r="A15" s="20" t="str">
        <f aca="false">'1'!A15</f>
        <v>AUDITORÍA INFORMÁTICA</v>
      </c>
      <c r="B15" s="20" t="s">
        <v>45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 t="n">
        <v>13</v>
      </c>
      <c r="G15" s="20"/>
      <c r="H15" s="21"/>
      <c r="I15" s="20" t="n">
        <f aca="false">(E15-SUM(F15:G15))-K15</f>
        <v>6</v>
      </c>
      <c r="J15" s="21"/>
      <c r="K15" s="20" t="n">
        <v>0</v>
      </c>
      <c r="L15" s="21" t="n">
        <f aca="false">K15/E15</f>
        <v>0</v>
      </c>
      <c r="M15" s="20" t="n">
        <v>67</v>
      </c>
      <c r="N15" s="22" t="n">
        <v>0.68</v>
      </c>
    </row>
    <row r="16" s="23" customFormat="true" ht="12.8" hidden="false" customHeight="false" outlineLevel="0" collapsed="false">
      <c r="A16" s="20" t="s">
        <v>46</v>
      </c>
      <c r="B16" s="20" t="s">
        <v>47</v>
      </c>
      <c r="C16" s="20" t="s">
        <v>32</v>
      </c>
      <c r="D16" s="20" t="s">
        <v>30</v>
      </c>
      <c r="E16" s="20" t="n">
        <v>19</v>
      </c>
      <c r="F16" s="20" t="n">
        <v>12</v>
      </c>
      <c r="G16" s="20"/>
      <c r="H16" s="21"/>
      <c r="I16" s="20" t="n">
        <v>7</v>
      </c>
      <c r="J16" s="21"/>
      <c r="K16" s="20" t="n">
        <v>0</v>
      </c>
      <c r="L16" s="21" t="n">
        <v>0</v>
      </c>
      <c r="M16" s="20" t="n">
        <v>62</v>
      </c>
      <c r="N16" s="22" t="n">
        <v>0.63</v>
      </c>
    </row>
    <row r="17" s="23" customFormat="true" ht="12.8" hidden="false" customHeight="false" outlineLevel="0" collapsed="false">
      <c r="A17" s="20" t="str">
        <f aca="false">'1'!A16</f>
        <v>DISEÑO DE NEGOCIOS DIGITALES</v>
      </c>
      <c r="B17" s="20" t="s">
        <v>43</v>
      </c>
      <c r="C17" s="20" t="str">
        <f aca="false">'1'!C16</f>
        <v>710B</v>
      </c>
      <c r="D17" s="20" t="str">
        <f aca="false">'1'!D16</f>
        <v>IINF</v>
      </c>
      <c r="E17" s="20" t="n">
        <f aca="false">'1'!E16</f>
        <v>4</v>
      </c>
      <c r="F17" s="20" t="n">
        <v>3</v>
      </c>
      <c r="G17" s="20"/>
      <c r="H17" s="21"/>
      <c r="I17" s="20" t="n">
        <f aca="false">(E17-SUM(F17:G17))-K17</f>
        <v>1</v>
      </c>
      <c r="J17" s="21"/>
      <c r="K17" s="20" t="n">
        <v>0</v>
      </c>
      <c r="L17" s="21" t="n">
        <f aca="false">K17/E17</f>
        <v>0</v>
      </c>
      <c r="M17" s="20" t="n">
        <v>70</v>
      </c>
      <c r="N17" s="22" t="n">
        <v>0.75</v>
      </c>
    </row>
    <row r="18" s="23" customFormat="true" ht="12.8" hidden="false" customHeight="false" outlineLevel="0" collapsed="false">
      <c r="A18" s="20" t="s">
        <v>48</v>
      </c>
      <c r="B18" s="20" t="s">
        <v>45</v>
      </c>
      <c r="C18" s="20" t="s">
        <v>34</v>
      </c>
      <c r="D18" s="20" t="s">
        <v>30</v>
      </c>
      <c r="E18" s="20" t="n">
        <v>4</v>
      </c>
      <c r="F18" s="20" t="n">
        <v>1</v>
      </c>
      <c r="G18" s="20"/>
      <c r="H18" s="21"/>
      <c r="I18" s="20" t="n">
        <v>3</v>
      </c>
      <c r="J18" s="21"/>
      <c r="K18" s="20" t="n">
        <v>0</v>
      </c>
      <c r="L18" s="21" t="n">
        <v>0</v>
      </c>
      <c r="M18" s="20" t="n">
        <v>25</v>
      </c>
      <c r="N18" s="22" t="n">
        <v>0.25</v>
      </c>
    </row>
    <row r="19" s="23" customFormat="true" ht="27.2" hidden="false" customHeight="true" outlineLevel="0" collapsed="false">
      <c r="A19" s="20" t="str">
        <f aca="false">'1'!A17</f>
        <v>ESTRATEGIAS PARA EL CRECIMIENTO PROFESIONAL</v>
      </c>
      <c r="B19" s="20" t="s">
        <v>47</v>
      </c>
      <c r="C19" s="20" t="str">
        <f aca="false">'1'!C17</f>
        <v>910B</v>
      </c>
      <c r="D19" s="20" t="str">
        <f aca="false">'1'!D17</f>
        <v>IINF</v>
      </c>
      <c r="E19" s="20" t="n">
        <f aca="false">'1'!E17</f>
        <v>9</v>
      </c>
      <c r="F19" s="20" t="n">
        <v>7</v>
      </c>
      <c r="G19" s="20"/>
      <c r="H19" s="21"/>
      <c r="I19" s="20" t="n">
        <f aca="false">(E19-SUM(F19:G19))-K19</f>
        <v>2</v>
      </c>
      <c r="J19" s="21"/>
      <c r="K19" s="20" t="n">
        <v>0</v>
      </c>
      <c r="L19" s="21" t="n">
        <f aca="false">K19/E19</f>
        <v>0</v>
      </c>
      <c r="M19" s="20" t="n">
        <v>66</v>
      </c>
      <c r="N19" s="22" t="n">
        <v>0.78</v>
      </c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2.8" hidden="false" customHeight="fals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s="23" customFormat="true" ht="12.8" hidden="false" customHeight="false" outlineLevel="0" collapsed="false">
      <c r="A28" s="20"/>
      <c r="B28" s="20"/>
      <c r="C28" s="20"/>
      <c r="D28" s="20"/>
      <c r="E28" s="20"/>
      <c r="F28" s="20"/>
      <c r="G28" s="20"/>
      <c r="H28" s="21"/>
      <c r="I28" s="20"/>
      <c r="J28" s="21"/>
      <c r="K28" s="20"/>
      <c r="L28" s="21"/>
      <c r="M28" s="20"/>
      <c r="N28" s="22"/>
    </row>
    <row r="29" s="23" customFormat="true" ht="16.5" hidden="false" customHeight="true" outlineLevel="0" collapsed="false">
      <c r="A29" s="20"/>
      <c r="B29" s="20"/>
      <c r="C29" s="20"/>
      <c r="D29" s="20"/>
      <c r="E29" s="20"/>
      <c r="F29" s="20"/>
      <c r="G29" s="20"/>
      <c r="H29" s="21"/>
      <c r="I29" s="20"/>
      <c r="J29" s="21"/>
      <c r="K29" s="20"/>
      <c r="L29" s="21"/>
      <c r="M29" s="20"/>
      <c r="N29" s="22"/>
    </row>
    <row r="30" customFormat="false" ht="12.8" hidden="false" customHeight="false" outlineLevel="0" collapsed="false">
      <c r="A30" s="24" t="s">
        <v>37</v>
      </c>
      <c r="B30" s="25" t="s">
        <v>38</v>
      </c>
      <c r="C30" s="25" t="s">
        <v>38</v>
      </c>
      <c r="D30" s="25" t="s">
        <v>38</v>
      </c>
      <c r="E30" s="25" t="n">
        <f aca="false">SUM(E14:E29)</f>
        <v>91</v>
      </c>
      <c r="F30" s="25" t="n">
        <f aca="false">SUM(F14:F29)</f>
        <v>63</v>
      </c>
      <c r="G30" s="25" t="n">
        <f aca="false">SUM(G14:G29)</f>
        <v>0</v>
      </c>
      <c r="H30" s="26"/>
      <c r="I30" s="25" t="n">
        <f aca="false">(E30-SUM(F30:G30))-K30</f>
        <v>28</v>
      </c>
      <c r="J30" s="26"/>
      <c r="K30" s="25" t="n">
        <f aca="false">SUM(K14:K29)</f>
        <v>0</v>
      </c>
      <c r="L30" s="26" t="n">
        <f aca="false">K30/E30</f>
        <v>0</v>
      </c>
      <c r="M30" s="25" t="n">
        <f aca="false">AVERAGE(M14:M29)</f>
        <v>59.5</v>
      </c>
      <c r="N30" s="27" t="n">
        <f aca="false">AVERAGE(N14:N29)</f>
        <v>0.64</v>
      </c>
    </row>
    <row r="32" customFormat="false" ht="120" hidden="false" customHeight="true" outlineLevel="0" collapsed="false">
      <c r="A32" s="28" t="s">
        <v>39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4" customFormat="false" ht="15" hidden="false" customHeight="false" outlineLevel="0" collapsed="false">
      <c r="A34" s="29"/>
    </row>
    <row r="35" customFormat="false" ht="12" hidden="false" customHeight="true" outlineLevel="0" collapsed="false">
      <c r="B35" s="30" t="s">
        <v>40</v>
      </c>
      <c r="C35" s="30"/>
      <c r="D35" s="30"/>
      <c r="G35" s="4" t="s">
        <v>41</v>
      </c>
      <c r="H35" s="4"/>
      <c r="I35" s="4"/>
      <c r="J35" s="4"/>
    </row>
    <row r="36" customFormat="false" ht="62.25" hidden="false" customHeight="true" outlineLevel="0" collapsed="false">
      <c r="B36" s="11"/>
      <c r="C36" s="11"/>
      <c r="D36" s="11"/>
      <c r="G36" s="9"/>
      <c r="H36" s="9"/>
      <c r="I36" s="9"/>
      <c r="J36" s="9"/>
    </row>
    <row r="37" customFormat="false" ht="15" hidden="true" customHeight="false" outlineLevel="0" collapsed="false">
      <c r="A37" s="31" t="e">
        <f aca="false">#REF!</f>
        <v>#REF!</v>
      </c>
      <c r="B37" s="31"/>
      <c r="C37" s="13"/>
      <c r="E37" s="31"/>
      <c r="F37" s="31"/>
      <c r="G37" s="31"/>
      <c r="H37" s="31"/>
    </row>
    <row r="38" customFormat="false" ht="15" hidden="true" customHeight="false" outlineLevel="0" collapsed="false"/>
    <row r="39" customFormat="false" ht="45" hidden="false" customHeight="true" outlineLevel="0" collapsed="false">
      <c r="B39" s="32" t="str">
        <f aca="false">B10</f>
        <v>MTI. ROSARIO CARVAJAL HERNÁNDEZ</v>
      </c>
      <c r="C39" s="32"/>
      <c r="D39" s="32"/>
      <c r="E39" s="33"/>
      <c r="F39" s="33"/>
      <c r="G39" s="32" t="s">
        <v>42</v>
      </c>
      <c r="H39" s="32"/>
      <c r="I39" s="32"/>
      <c r="J39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2:N32"/>
    <mergeCell ref="B35:D35"/>
    <mergeCell ref="G35:J35"/>
    <mergeCell ref="B36:D36"/>
    <mergeCell ref="G36:J36"/>
    <mergeCell ref="A37:B37"/>
    <mergeCell ref="E37:H37"/>
    <mergeCell ref="B39:D39"/>
    <mergeCell ref="G39:J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N18" activeCellId="0" sqref="N18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47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 t="n">
        <v>15</v>
      </c>
      <c r="G14" s="20"/>
      <c r="H14" s="21"/>
      <c r="I14" s="20" t="n">
        <f aca="false">(E14-SUM(F14:G14))-K14</f>
        <v>21</v>
      </c>
      <c r="J14" s="21"/>
      <c r="K14" s="20" t="n">
        <v>0</v>
      </c>
      <c r="L14" s="21" t="n">
        <f aca="false">K14/E14</f>
        <v>0</v>
      </c>
      <c r="M14" s="20" t="n">
        <v>36</v>
      </c>
      <c r="N14" s="22" t="n">
        <v>0.42</v>
      </c>
    </row>
    <row r="15" s="23" customFormat="true" ht="12.8" hidden="false" customHeight="false" outlineLevel="0" collapsed="false">
      <c r="A15" s="20" t="str">
        <f aca="false">'1'!A15</f>
        <v>AUDITORÍA INFORMÁTICA</v>
      </c>
      <c r="B15" s="20" t="s">
        <v>49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 t="n">
        <v>11</v>
      </c>
      <c r="G15" s="20"/>
      <c r="H15" s="21"/>
      <c r="I15" s="20" t="n">
        <f aca="false">(E15-SUM(F15:G15))-K15</f>
        <v>8</v>
      </c>
      <c r="J15" s="21"/>
      <c r="K15" s="20" t="n">
        <v>0</v>
      </c>
      <c r="L15" s="21" t="n">
        <f aca="false">K15/E15</f>
        <v>0</v>
      </c>
      <c r="M15" s="20" t="n">
        <v>52</v>
      </c>
      <c r="N15" s="22" t="n">
        <v>0.58</v>
      </c>
    </row>
    <row r="16" s="23" customFormat="true" ht="12.8" hidden="false" customHeight="false" outlineLevel="0" collapsed="false">
      <c r="A16" s="20" t="str">
        <f aca="false">'1'!A16</f>
        <v>DISEÑO DE NEGOCIOS DIGITALES</v>
      </c>
      <c r="B16" s="20" t="s">
        <v>47</v>
      </c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 t="n">
        <v>1</v>
      </c>
      <c r="G16" s="20"/>
      <c r="H16" s="21"/>
      <c r="I16" s="20" t="n">
        <f aca="false">(E16-SUM(F16:G16))-K16</f>
        <v>3</v>
      </c>
      <c r="J16" s="21"/>
      <c r="K16" s="20" t="n">
        <v>0</v>
      </c>
      <c r="L16" s="21" t="n">
        <f aca="false">K16/E16</f>
        <v>0</v>
      </c>
      <c r="M16" s="20" t="n">
        <v>23</v>
      </c>
      <c r="N16" s="22" t="n">
        <v>0.25</v>
      </c>
    </row>
    <row r="17" s="23" customFormat="true" ht="25.7" hidden="false" customHeight="true" outlineLevel="0" collapsed="false">
      <c r="A17" s="20" t="str">
        <f aca="false">'1'!A17</f>
        <v>ESTRATEGIAS PARA EL CRECIMIENTO PROFESIONAL</v>
      </c>
      <c r="B17" s="20" t="s">
        <v>49</v>
      </c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 t="n">
        <v>6</v>
      </c>
      <c r="G17" s="20"/>
      <c r="H17" s="21"/>
      <c r="I17" s="20" t="n">
        <f aca="false">(E17-SUM(F17:G17))-K17</f>
        <v>3</v>
      </c>
      <c r="J17" s="21"/>
      <c r="K17" s="20" t="n">
        <v>0</v>
      </c>
      <c r="L17" s="21" t="n">
        <f aca="false">K17/E17</f>
        <v>0</v>
      </c>
      <c r="M17" s="20" t="n">
        <v>61</v>
      </c>
      <c r="N17" s="22" t="n">
        <v>0.67</v>
      </c>
    </row>
    <row r="18" s="23" customFormat="true" ht="23.85" hidden="false" customHeight="false" outlineLevel="0" collapsed="false">
      <c r="A18" s="20" t="s">
        <v>35</v>
      </c>
      <c r="B18" s="20" t="s">
        <v>50</v>
      </c>
      <c r="C18" s="20" t="s">
        <v>36</v>
      </c>
      <c r="D18" s="20" t="s">
        <v>30</v>
      </c>
      <c r="E18" s="20" t="n">
        <v>9</v>
      </c>
      <c r="F18" s="20" t="n">
        <v>5</v>
      </c>
      <c r="G18" s="20"/>
      <c r="H18" s="21"/>
      <c r="I18" s="20" t="n">
        <v>4</v>
      </c>
      <c r="J18" s="21"/>
      <c r="K18" s="20" t="n">
        <v>0</v>
      </c>
      <c r="L18" s="21" t="n">
        <v>0</v>
      </c>
      <c r="M18" s="20" t="n">
        <v>47</v>
      </c>
      <c r="N18" s="22" t="n">
        <v>0.56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77</v>
      </c>
      <c r="F28" s="25" t="n">
        <f aca="false">SUM(F14:F27)</f>
        <v>38</v>
      </c>
      <c r="G28" s="25" t="n">
        <f aca="false">SUM(G14:G27)</f>
        <v>0</v>
      </c>
      <c r="H28" s="26"/>
      <c r="I28" s="25" t="n">
        <f aca="false">(E28-SUM(F28:G28))-K28</f>
        <v>39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43.8</v>
      </c>
      <c r="N28" s="27" t="n">
        <f aca="false">AVERAGE(N14:N27)</f>
        <v>0.496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42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51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FUNDAMENTOS DE INVESTIGACIÓN</v>
      </c>
      <c r="B14" s="20"/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/>
      <c r="G14" s="20"/>
      <c r="H14" s="21" t="n">
        <f aca="false">F14/E14</f>
        <v>0</v>
      </c>
      <c r="I14" s="20" t="n">
        <f aca="false">(E14-SUM(F14:G14))-K14</f>
        <v>36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AUDITORÍA INFORMÁTICA</v>
      </c>
      <c r="B15" s="20"/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/>
      <c r="G15" s="20"/>
      <c r="H15" s="21" t="n">
        <f aca="false">F15/E15</f>
        <v>0</v>
      </c>
      <c r="I15" s="20" t="n">
        <f aca="false">(E15-SUM(F15:G15))-K15</f>
        <v>19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DISEÑO DE NEGOCIOS DIGITALES</v>
      </c>
      <c r="B16" s="20"/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/>
      <c r="G16" s="20"/>
      <c r="H16" s="21" t="n">
        <f aca="false">F16/E16</f>
        <v>0</v>
      </c>
      <c r="I16" s="20" t="n">
        <f aca="false">(E16-SUM(F16:G16))-K16</f>
        <v>4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25.5" hidden="false" customHeight="false" outlineLevel="0" collapsed="false">
      <c r="A17" s="20" t="str">
        <f aca="false">'1'!A17</f>
        <v>ESTRATEGIAS PARA EL CRECIMIENTO PROFESIONAL</v>
      </c>
      <c r="B17" s="20"/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/>
      <c r="G17" s="20"/>
      <c r="H17" s="21" t="n">
        <f aca="false">F17/E17</f>
        <v>0</v>
      </c>
      <c r="I17" s="20" t="n">
        <f aca="false">(E17-SUM(F17:G17))-K17</f>
        <v>9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5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68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/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421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2023-01-05T17:12:54Z</dcterms:modified>
  <cp:revision>60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