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9.png" ContentType="image/png"/>
  <Override PartName="/xl/media/image8.png" ContentType="image/png"/>
  <Override PartName="/xl/media/image7.png" ContentType="image/png"/>
  <Override PartName="/xl/media/image6.png" ContentType="image/png"/>
  <Override PartName="/xl/media/image10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<sst xmlns="http://schemas.openxmlformats.org/spreadsheetml/2006/main" count="214" uniqueCount="54">
  <si>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</si>
  <si>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</si>
  <si>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</si>
  <si>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</si>
  <si>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</si>
  <si>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</si>
  <si>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</si>
  <si>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</si>
  <si>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</si>
  <si>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</si>
  <si>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 2022 – ENE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</si>
  <si>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</si>
  <si>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</si>
  <si>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</si>
  <si>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</si>
  <si>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</si>
  <si>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</si>
  <si>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</si>
  <si>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</si>
  <si>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</si>
  <si>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</si>
  <si>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</si>
  <si>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</si>
  <si>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</si>
  <si>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</si>
  <si>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</si>
  <si>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</si>
  <si>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</si>
  <si>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</si>
  <si>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</si>
  <si>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</si>
  <si>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AUDITORÍA INFORMÁTICA</t>
  </si>
  <si>
    <t xml:space="preserve">510A</t>
  </si>
  <si>
    <t xml:space="preserve">DISEÑO DE NEGOCIOS DIGITALES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</si>
  <si>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</si>
  <si>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</si>
  <si>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</si>
  <si>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</si>
  <si>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</si>
  <si>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</si>
  <si>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</si>
  <si>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</si>
  <si>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</si>
  <si>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II</t>
  </si>
  <si>
    <t xml:space="preserve">S/E</t>
  </si>
  <si>
    <t xml:space="preserve">III</t>
  </si>
  <si>
    <t xml:space="preserve">AUDITORIA INFORMÁTICA</t>
  </si>
  <si>
    <t xml:space="preserve">IV</t>
  </si>
  <si>
    <t xml:space="preserve">DISEÑO DE NEGOCIOS DIGITALES </t>
  </si>
  <si>
    <t xml:space="preserve">V</t>
  </si>
  <si>
    <t xml:space="preserve">VI</t>
  </si>
  <si>
    <t xml:space="preserve">Final</t>
  </si>
  <si>
    <t xml:space="preserve">81%%</t>
  </si>
  <si>
    <t xml:space="preserve">GUADALUPE ZETINA CRUZ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</si>
</sst>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2436840</xdr:colOff>
      <xdr:row>0</xdr:row>
      <xdr:rowOff>745560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684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79200</xdr:colOff>
      <xdr:row>0</xdr:row>
      <xdr:rowOff>56160</xdr:rowOff>
    </xdr:from>
    <xdr:to>
      <xdr:col>13</xdr:col>
      <xdr:colOff>633240</xdr:colOff>
      <xdr:row>0</xdr:row>
      <xdr:rowOff>754200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040" y="56160"/>
          <a:ext cx="1359720" cy="6980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719640</xdr:colOff>
      <xdr:row>38</xdr:row>
      <xdr:rowOff>14760</xdr:rowOff>
    </xdr:to>
    <xdr:sp>
      <xdr:nvSpPr>
        <xdr:cNvPr id="2" name="CustomShape 1" hidden="1"/>
        <xdr:cNvSpPr/>
      </xdr:nvSpPr>
      <xdr:spPr>
        <a:xfrm>
          <a:off x="0" y="0"/>
          <a:ext cx="10023480" cy="947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2436840</xdr:colOff>
      <xdr:row>0</xdr:row>
      <xdr:rowOff>745560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684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677880</xdr:colOff>
      <xdr:row>0</xdr:row>
      <xdr:rowOff>731520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59720" cy="6980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719280</xdr:colOff>
      <xdr:row>38</xdr:row>
      <xdr:rowOff>61560</xdr:rowOff>
    </xdr:to>
    <xdr:sp>
      <xdr:nvSpPr>
        <xdr:cNvPr id="5" name="CustomShape 1" hidden="1"/>
        <xdr:cNvSpPr/>
      </xdr:nvSpPr>
      <xdr:spPr>
        <a:xfrm>
          <a:off x="0" y="0"/>
          <a:ext cx="10023120" cy="9676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719280</xdr:colOff>
      <xdr:row>38</xdr:row>
      <xdr:rowOff>61560</xdr:rowOff>
    </xdr:to>
    <xdr:sp>
      <xdr:nvSpPr>
        <xdr:cNvPr id="6" name="CustomShape 1" hidden="1"/>
        <xdr:cNvSpPr/>
      </xdr:nvSpPr>
      <xdr:spPr>
        <a:xfrm>
          <a:off x="0" y="0"/>
          <a:ext cx="10023120" cy="9676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719280</xdr:colOff>
      <xdr:row>38</xdr:row>
      <xdr:rowOff>61560</xdr:rowOff>
    </xdr:to>
    <xdr:sp>
      <xdr:nvSpPr>
        <xdr:cNvPr id="7" name="CustomShape 1" hidden="1"/>
        <xdr:cNvSpPr/>
      </xdr:nvSpPr>
      <xdr:spPr>
        <a:xfrm>
          <a:off x="0" y="0"/>
          <a:ext cx="10023120" cy="9676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2436840</xdr:colOff>
      <xdr:row>0</xdr:row>
      <xdr:rowOff>745560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684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677880</xdr:colOff>
      <xdr:row>0</xdr:row>
      <xdr:rowOff>765360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680" y="67320"/>
          <a:ext cx="1359720" cy="6980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719280</xdr:colOff>
      <xdr:row>39</xdr:row>
      <xdr:rowOff>184320</xdr:rowOff>
    </xdr:to>
    <xdr:sp>
      <xdr:nvSpPr>
        <xdr:cNvPr id="10" name="CustomShape 1" hidden="1"/>
        <xdr:cNvSpPr/>
      </xdr:nvSpPr>
      <xdr:spPr>
        <a:xfrm>
          <a:off x="0" y="0"/>
          <a:ext cx="10023120" cy="9825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719280</xdr:colOff>
      <xdr:row>39</xdr:row>
      <xdr:rowOff>184320</xdr:rowOff>
    </xdr:to>
    <xdr:sp>
      <xdr:nvSpPr>
        <xdr:cNvPr id="11" name="CustomShape 1" hidden="1"/>
        <xdr:cNvSpPr/>
      </xdr:nvSpPr>
      <xdr:spPr>
        <a:xfrm>
          <a:off x="0" y="0"/>
          <a:ext cx="10023120" cy="9825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719280</xdr:colOff>
      <xdr:row>39</xdr:row>
      <xdr:rowOff>184320</xdr:rowOff>
    </xdr:to>
    <xdr:sp>
      <xdr:nvSpPr>
        <xdr:cNvPr id="12" name="CustomShape 1" hidden="1"/>
        <xdr:cNvSpPr/>
      </xdr:nvSpPr>
      <xdr:spPr>
        <a:xfrm>
          <a:off x="0" y="0"/>
          <a:ext cx="10023120" cy="9825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2436840</xdr:colOff>
      <xdr:row>0</xdr:row>
      <xdr:rowOff>745560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684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666720</xdr:colOff>
      <xdr:row>0</xdr:row>
      <xdr:rowOff>743040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520" y="45000"/>
          <a:ext cx="1359720" cy="6980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719280</xdr:colOff>
      <xdr:row>38</xdr:row>
      <xdr:rowOff>14400</xdr:rowOff>
    </xdr:to>
    <xdr:sp>
      <xdr:nvSpPr>
        <xdr:cNvPr id="15" name="CustomShape 1" hidden="1"/>
        <xdr:cNvSpPr/>
      </xdr:nvSpPr>
      <xdr:spPr>
        <a:xfrm>
          <a:off x="0" y="0"/>
          <a:ext cx="10023120" cy="9642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719280</xdr:colOff>
      <xdr:row>38</xdr:row>
      <xdr:rowOff>14400</xdr:rowOff>
    </xdr:to>
    <xdr:sp>
      <xdr:nvSpPr>
        <xdr:cNvPr id="16" name="CustomShape 1" hidden="1"/>
        <xdr:cNvSpPr/>
      </xdr:nvSpPr>
      <xdr:spPr>
        <a:xfrm>
          <a:off x="0" y="0"/>
          <a:ext cx="10023120" cy="9642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719280</xdr:colOff>
      <xdr:row>38</xdr:row>
      <xdr:rowOff>14400</xdr:rowOff>
    </xdr:to>
    <xdr:sp>
      <xdr:nvSpPr>
        <xdr:cNvPr id="17" name="CustomShape 1" hidden="1"/>
        <xdr:cNvSpPr/>
      </xdr:nvSpPr>
      <xdr:spPr>
        <a:xfrm>
          <a:off x="0" y="0"/>
          <a:ext cx="10023120" cy="9642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2436840</xdr:colOff>
      <xdr:row>0</xdr:row>
      <xdr:rowOff>745560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684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666360</xdr:colOff>
      <xdr:row>0</xdr:row>
      <xdr:rowOff>720360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6160" y="22320"/>
          <a:ext cx="1359720" cy="6980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719280</xdr:colOff>
      <xdr:row>38</xdr:row>
      <xdr:rowOff>14040</xdr:rowOff>
    </xdr:to>
    <xdr:sp>
      <xdr:nvSpPr>
        <xdr:cNvPr id="20" name="CustomShape 1" hidden="1"/>
        <xdr:cNvSpPr/>
      </xdr:nvSpPr>
      <xdr:spPr>
        <a:xfrm>
          <a:off x="0" y="0"/>
          <a:ext cx="10023120" cy="9506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719280</xdr:colOff>
      <xdr:row>38</xdr:row>
      <xdr:rowOff>14040</xdr:rowOff>
    </xdr:to>
    <xdr:sp>
      <xdr:nvSpPr>
        <xdr:cNvPr id="21" name="CustomShape 1" hidden="1"/>
        <xdr:cNvSpPr/>
      </xdr:nvSpPr>
      <xdr:spPr>
        <a:xfrm>
          <a:off x="0" y="0"/>
          <a:ext cx="10023120" cy="9506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719280</xdr:colOff>
      <xdr:row>38</xdr:row>
      <xdr:rowOff>14040</xdr:rowOff>
    </xdr:to>
    <xdr:sp>
      <xdr:nvSpPr>
        <xdr:cNvPr id="22" name="CustomShape 1" hidden="1"/>
        <xdr:cNvSpPr/>
      </xdr:nvSpPr>
      <xdr:spPr>
        <a:xfrm>
          <a:off x="0" y="0"/>
          <a:ext cx="10023120" cy="9506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8" colorId="64" zoomScale="90" zoomScaleNormal="90" zoomScalePageLayoutView="100" workbookViewId="0">
      <selection pane="topLeft" activeCell="M14" activeCellId="1" sqref="15:15 M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36</v>
      </c>
      <c r="F14" s="20" t="n">
        <v>28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68</v>
      </c>
      <c r="N14" s="22" t="n">
        <v>0.78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19</v>
      </c>
      <c r="F15" s="20" t="n">
        <v>14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62</v>
      </c>
      <c r="N15" s="22" t="n">
        <v>0.74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88</v>
      </c>
      <c r="N16" s="22" t="n">
        <v>0.5</v>
      </c>
    </row>
    <row r="17" s="23" customFormat="true" ht="23.85" hidden="false" customHeight="false" outlineLevel="0" collapsed="false">
      <c r="A17" s="19" t="s">
        <v>35</v>
      </c>
      <c r="B17" s="20" t="s">
        <v>25</v>
      </c>
      <c r="C17" s="20" t="s">
        <v>36</v>
      </c>
      <c r="D17" s="20" t="s">
        <v>30</v>
      </c>
      <c r="E17" s="20" t="n">
        <v>9</v>
      </c>
      <c r="F17" s="20" t="n">
        <v>7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73</v>
      </c>
      <c r="N17" s="22" t="n">
        <v>0.78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53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72.75</v>
      </c>
      <c r="N28" s="27" t="n">
        <f aca="false">AVERAGE(N14:N27)</f>
        <v>0.7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1" colorId="64" zoomScale="90" zoomScaleNormal="90" zoomScalePageLayoutView="100" workbookViewId="0">
      <selection pane="topLeft" activeCell="G38" activeCellId="1" sqref="15:15 G3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43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22</v>
      </c>
      <c r="G14" s="20"/>
      <c r="H14" s="21"/>
      <c r="I14" s="20" t="n">
        <f aca="false">(E14-SUM(F14:G14))-K14</f>
        <v>14</v>
      </c>
      <c r="J14" s="21"/>
      <c r="K14" s="20" t="n">
        <v>0</v>
      </c>
      <c r="L14" s="21" t="n">
        <f aca="false">K14/E14</f>
        <v>0</v>
      </c>
      <c r="M14" s="20" t="n">
        <v>51</v>
      </c>
      <c r="N14" s="22" t="n">
        <v>0.61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43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12</v>
      </c>
      <c r="G15" s="20"/>
      <c r="H15" s="21"/>
      <c r="I15" s="20" t="n">
        <f aca="false">(E15-SUM(F15:G15))-K15</f>
        <v>7</v>
      </c>
      <c r="J15" s="21"/>
      <c r="K15" s="20" t="n">
        <v>0</v>
      </c>
      <c r="L15" s="21" t="n">
        <f aca="false">K15/E15</f>
        <v>0</v>
      </c>
      <c r="M15" s="20" t="n">
        <v>56</v>
      </c>
      <c r="N15" s="22" t="n">
        <v>0.63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 t="s">
        <v>44</v>
      </c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0</v>
      </c>
      <c r="G16" s="20"/>
      <c r="H16" s="21"/>
      <c r="I16" s="20" t="n">
        <f aca="false">(E16-SUM(F16:G16))-K16</f>
        <v>4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ESTRATEGIAS PARA EL CRECIMIENTO PROFESIONAL</v>
      </c>
      <c r="B17" s="20" t="s">
        <v>43</v>
      </c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5</v>
      </c>
      <c r="G17" s="20"/>
      <c r="H17" s="21"/>
      <c r="I17" s="20" t="n">
        <f aca="false">(E17-SUM(F17:G17))-K17</f>
        <v>4</v>
      </c>
      <c r="J17" s="21"/>
      <c r="K17" s="20" t="n">
        <v>0</v>
      </c>
      <c r="L17" s="21" t="n">
        <f aca="false">K17/E17</f>
        <v>0</v>
      </c>
      <c r="M17" s="20" t="n">
        <v>50</v>
      </c>
      <c r="N17" s="22" t="n">
        <v>0.56</v>
      </c>
    </row>
    <row r="18" s="23" customFormat="true" ht="26.1" hidden="false" customHeight="true" outlineLevel="0" collapsed="false">
      <c r="A18" s="20" t="s">
        <v>35</v>
      </c>
      <c r="B18" s="20" t="s">
        <v>45</v>
      </c>
      <c r="C18" s="20" t="s">
        <v>36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53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77</v>
      </c>
      <c r="F28" s="25" t="n">
        <f aca="false">SUM(F14:F27)</f>
        <v>44</v>
      </c>
      <c r="G28" s="25" t="n">
        <f aca="false">SUM(G14:G27)</f>
        <v>0</v>
      </c>
      <c r="H28" s="26"/>
      <c r="I28" s="25" t="n">
        <f aca="false">(E28-SUM(F28:G28))-K28</f>
        <v>33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52.5</v>
      </c>
      <c r="N28" s="27" t="n">
        <f aca="false">AVERAGE(N14:N27)</f>
        <v>0.59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8" colorId="64" zoomScale="90" zoomScaleNormal="90" zoomScalePageLayoutView="100" workbookViewId="0">
      <selection pane="topLeft" activeCell="J12" activeCellId="1" sqref="15:15 J12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45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27</v>
      </c>
      <c r="G14" s="20"/>
      <c r="H14" s="21"/>
      <c r="I14" s="20" t="n">
        <f aca="false">(E14-SUM(F14:G14))-K14</f>
        <v>9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0.75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45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13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67</v>
      </c>
      <c r="N15" s="22" t="n">
        <v>0.68</v>
      </c>
    </row>
    <row r="16" s="23" customFormat="true" ht="12.8" hidden="false" customHeight="false" outlineLevel="0" collapsed="false">
      <c r="A16" s="20" t="s">
        <v>46</v>
      </c>
      <c r="B16" s="20" t="s">
        <v>47</v>
      </c>
      <c r="C16" s="20" t="s">
        <v>32</v>
      </c>
      <c r="D16" s="20" t="s">
        <v>30</v>
      </c>
      <c r="E16" s="20" t="n">
        <v>19</v>
      </c>
      <c r="F16" s="20" t="n">
        <v>12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62</v>
      </c>
      <c r="N16" s="22" t="n">
        <v>0.63</v>
      </c>
    </row>
    <row r="17" s="23" customFormat="true" ht="12.8" hidden="false" customHeight="false" outlineLevel="0" collapsed="false">
      <c r="A17" s="20" t="str">
        <f aca="false">'1'!A16</f>
        <v>DISEÑO DE NEGOCIOS DIGITALES</v>
      </c>
      <c r="B17" s="20" t="s">
        <v>43</v>
      </c>
      <c r="C17" s="20" t="str">
        <f aca="false">'1'!C16</f>
        <v>710B</v>
      </c>
      <c r="D17" s="20" t="str">
        <f aca="false">'1'!D16</f>
        <v>IINF</v>
      </c>
      <c r="E17" s="20" t="n">
        <f aca="false">'1'!E16</f>
        <v>4</v>
      </c>
      <c r="F17" s="20" t="n">
        <v>3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0.75</v>
      </c>
    </row>
    <row r="18" s="23" customFormat="true" ht="12.8" hidden="false" customHeight="false" outlineLevel="0" collapsed="false">
      <c r="A18" s="20" t="s">
        <v>48</v>
      </c>
      <c r="B18" s="20" t="s">
        <v>45</v>
      </c>
      <c r="C18" s="20" t="s">
        <v>34</v>
      </c>
      <c r="D18" s="20" t="s">
        <v>30</v>
      </c>
      <c r="E18" s="20" t="n">
        <v>4</v>
      </c>
      <c r="F18" s="20" t="n">
        <v>1</v>
      </c>
      <c r="G18" s="20"/>
      <c r="H18" s="21"/>
      <c r="I18" s="20" t="n">
        <v>3</v>
      </c>
      <c r="J18" s="21"/>
      <c r="K18" s="20" t="n">
        <v>0</v>
      </c>
      <c r="L18" s="21" t="n">
        <v>0</v>
      </c>
      <c r="M18" s="20" t="n">
        <v>25</v>
      </c>
      <c r="N18" s="22" t="n">
        <v>0.25</v>
      </c>
    </row>
    <row r="19" s="23" customFormat="true" ht="27.2" hidden="false" customHeight="true" outlineLevel="0" collapsed="false">
      <c r="A19" s="20" t="str">
        <f aca="false">'1'!A17</f>
        <v>ESTRATEGIAS PARA EL CRECIMIENTO PROFESIONAL</v>
      </c>
      <c r="B19" s="20" t="s">
        <v>47</v>
      </c>
      <c r="C19" s="20" t="str">
        <f aca="false">'1'!C17</f>
        <v>910B</v>
      </c>
      <c r="D19" s="20" t="str">
        <f aca="false">'1'!D17</f>
        <v>IINF</v>
      </c>
      <c r="E19" s="20" t="n">
        <f aca="false">'1'!E17</f>
        <v>9</v>
      </c>
      <c r="F19" s="20" t="n">
        <v>7</v>
      </c>
      <c r="G19" s="20"/>
      <c r="H19" s="21"/>
      <c r="I19" s="20" t="n">
        <f aca="false">(E19-SUM(F19:G19))-K19</f>
        <v>2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0.78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37</v>
      </c>
      <c r="B30" s="25" t="s">
        <v>38</v>
      </c>
      <c r="C30" s="25" t="s">
        <v>38</v>
      </c>
      <c r="D30" s="25" t="s">
        <v>38</v>
      </c>
      <c r="E30" s="25" t="n">
        <f aca="false">SUM(E14:E29)</f>
        <v>91</v>
      </c>
      <c r="F30" s="25" t="n">
        <f aca="false">SUM(F14:F29)</f>
        <v>63</v>
      </c>
      <c r="G30" s="25" t="n">
        <f aca="false">SUM(G14:G29)</f>
        <v>0</v>
      </c>
      <c r="H30" s="26"/>
      <c r="I30" s="25" t="n">
        <f aca="false">(E30-SUM(F30:G30))-K30</f>
        <v>28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59.5</v>
      </c>
      <c r="N30" s="27" t="n">
        <f aca="false">AVERAGE(N14:N29)</f>
        <v>0.64</v>
      </c>
    </row>
    <row r="32" customFormat="false" ht="120" hidden="false" customHeight="true" outlineLevel="0" collapsed="false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40</v>
      </c>
      <c r="C35" s="30"/>
      <c r="D35" s="30"/>
      <c r="G35" s="4" t="s">
        <v>41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1"/>
      <c r="F37" s="31"/>
      <c r="G37" s="31"/>
      <c r="H37" s="31"/>
    </row>
    <row r="38" customFormat="false" ht="15" hidden="true" customHeight="false" outlineLevel="0" collapsed="false"/>
    <row r="39" customFormat="false" ht="45" hidden="false" customHeight="true" outlineLevel="0" collapsed="false">
      <c r="B39" s="32" t="str">
        <f aca="false">B10</f>
        <v>MTI. ROSARIO CARVAJAL HERNÁNDEZ</v>
      </c>
      <c r="C39" s="32"/>
      <c r="D39" s="32"/>
      <c r="E39" s="33"/>
      <c r="F39" s="33"/>
      <c r="G39" s="32" t="s">
        <v>42</v>
      </c>
      <c r="H39" s="32"/>
      <c r="I39" s="32"/>
      <c r="J39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N18" activeCellId="1" sqref="15:15 N1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47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15</v>
      </c>
      <c r="G14" s="20"/>
      <c r="H14" s="21"/>
      <c r="I14" s="20" t="n">
        <f aca="false">(E14-SUM(F14:G14))-K14</f>
        <v>21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49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11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 t="s">
        <v>47</v>
      </c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/>
      <c r="H16" s="21"/>
      <c r="I16" s="20" t="n">
        <f aca="false">(E16-SUM(F16:G16))-K16</f>
        <v>3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ESTRATEGIAS PARA EL CRECIMIENTO PROFESIONAL</v>
      </c>
      <c r="B17" s="20" t="s">
        <v>49</v>
      </c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6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35</v>
      </c>
      <c r="B18" s="20" t="s">
        <v>50</v>
      </c>
      <c r="C18" s="20" t="s">
        <v>36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77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39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3" colorId="64" zoomScale="90" zoomScaleNormal="90" zoomScalePageLayoutView="100" workbookViewId="0">
      <selection pane="topLeft" activeCell="A15" activeCellId="0" sqref="15:15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51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15</v>
      </c>
      <c r="G14" s="20" t="n">
        <v>14</v>
      </c>
      <c r="H14" s="21" t="n">
        <f aca="false">F14/E14</f>
        <v>0.416666666666667</v>
      </c>
      <c r="I14" s="20" t="n">
        <f aca="false">(E14-SUM(F14:G14))-K14</f>
        <v>7</v>
      </c>
      <c r="J14" s="21" t="n">
        <f aca="false">I14/E14</f>
        <v>0.194444444444444</v>
      </c>
      <c r="K14" s="20" t="n">
        <v>0</v>
      </c>
      <c r="L14" s="21" t="n">
        <f aca="false">K14/E14</f>
        <v>0</v>
      </c>
      <c r="M14" s="20" t="n">
        <v>67</v>
      </c>
      <c r="N14" s="22" t="s">
        <v>52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10</v>
      </c>
      <c r="G15" s="20" t="n">
        <v>6</v>
      </c>
      <c r="H15" s="21" t="n">
        <f aca="false">F15/E15</f>
        <v>0.526315789473684</v>
      </c>
      <c r="I15" s="20" t="n">
        <f aca="false">(E15-SUM(F15:G15))-K15</f>
        <v>3</v>
      </c>
      <c r="J15" s="21" t="n">
        <f aca="false">I15/E15</f>
        <v>0.157894736842105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 t="n">
        <v>3</v>
      </c>
      <c r="H16" s="21" t="n">
        <f aca="false">F16/E16</f>
        <v>0.25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4</v>
      </c>
      <c r="G17" s="20" t="n">
        <v>5</v>
      </c>
      <c r="H17" s="21" t="n">
        <f aca="false">F17/E17</f>
        <v>0.444444444444444</v>
      </c>
      <c r="I17" s="20" t="n">
        <f aca="false">(E17-SUM(F17:G17))-K17</f>
        <v>0</v>
      </c>
      <c r="J17" s="21" t="n">
        <f aca="false">I17/E17</f>
        <v>0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0.852941176470588</v>
      </c>
      <c r="I28" s="25" t="n">
        <f aca="false">(E28-SUM(F28:G28))-K28</f>
        <v>10</v>
      </c>
      <c r="J28" s="26" t="n">
        <f aca="false">I28/E28</f>
        <v>0.147058823529412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53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440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2023-01-18T10:23:23Z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