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2\REP PAR Y PROY INDIV\REPORTE PARC 1-4 (chl)\"/>
    </mc:Choice>
  </mc:AlternateContent>
  <bookViews>
    <workbookView xWindow="0" yWindow="0" windowWidth="20490" windowHeight="7665"/>
  </bookViews>
  <sheets>
    <sheet name="REP FINAL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0">'REP FINAL'!$A$1:$N$34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0" l="1"/>
  <c r="I18" i="10" l="1"/>
  <c r="L18" i="10"/>
  <c r="N28" i="24"/>
  <c r="M28" i="24"/>
  <c r="K28" i="24"/>
  <c r="G28" i="24"/>
  <c r="F28" i="24"/>
  <c r="D27" i="24"/>
  <c r="A27" i="24"/>
  <c r="D26" i="24"/>
  <c r="A26" i="24"/>
  <c r="D25" i="24"/>
  <c r="A25" i="24"/>
  <c r="D24" i="24"/>
  <c r="A24" i="24"/>
  <c r="D23" i="24"/>
  <c r="A23" i="24"/>
  <c r="D22" i="24"/>
  <c r="A22" i="24"/>
  <c r="D21" i="24"/>
  <c r="A21" i="24"/>
  <c r="D20" i="24"/>
  <c r="A20" i="24"/>
  <c r="D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27" i="23"/>
  <c r="A27" i="23"/>
  <c r="D26" i="23"/>
  <c r="A26" i="23"/>
  <c r="D25" i="23"/>
  <c r="A25" i="23"/>
  <c r="D24" i="23"/>
  <c r="A24" i="23"/>
  <c r="D23" i="23"/>
  <c r="A23" i="23"/>
  <c r="D22" i="23"/>
  <c r="A22" i="23"/>
  <c r="D21" i="23"/>
  <c r="A21" i="23"/>
  <c r="D20" i="23"/>
  <c r="A20" i="23"/>
  <c r="D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I17" i="22" s="1"/>
  <c r="J17" i="22" s="1"/>
  <c r="A18" i="22"/>
  <c r="C18" i="22"/>
  <c r="D18" i="22"/>
  <c r="E18" i="22"/>
  <c r="L18" i="22" s="1"/>
  <c r="A19" i="22"/>
  <c r="D19" i="22"/>
  <c r="A20" i="22"/>
  <c r="D20" i="22"/>
  <c r="A21" i="22"/>
  <c r="D21" i="22"/>
  <c r="A22" i="22"/>
  <c r="D22" i="22"/>
  <c r="A23" i="22"/>
  <c r="D23" i="22"/>
  <c r="A24" i="22"/>
  <c r="D24" i="22"/>
  <c r="A25" i="22"/>
  <c r="D25" i="22"/>
  <c r="A26" i="22"/>
  <c r="D26" i="22"/>
  <c r="A27" i="22"/>
  <c r="D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7" i="22"/>
  <c r="L15" i="22"/>
  <c r="I15" i="22"/>
  <c r="J15" i="22" s="1"/>
  <c r="H15" i="22"/>
  <c r="B34" i="10"/>
  <c r="N26" i="10"/>
  <c r="K26" i="10"/>
  <c r="G26" i="10"/>
  <c r="F26" i="10"/>
  <c r="L17" i="10"/>
  <c r="L16" i="10"/>
  <c r="L15" i="10"/>
  <c r="L14" i="10"/>
  <c r="I14" i="10"/>
  <c r="H16" i="22" l="1"/>
  <c r="H17" i="22"/>
  <c r="L16" i="22"/>
  <c r="I14" i="22"/>
  <c r="J14" i="22" s="1"/>
  <c r="L14" i="24"/>
  <c r="L15" i="24"/>
  <c r="L16" i="24"/>
  <c r="L17" i="24"/>
  <c r="L18" i="24"/>
  <c r="H14" i="24"/>
  <c r="H15" i="24"/>
  <c r="H16" i="24"/>
  <c r="H17" i="24"/>
  <c r="H18" i="24"/>
  <c r="L14" i="23"/>
  <c r="L15" i="23"/>
  <c r="L16" i="23"/>
  <c r="L17" i="23"/>
  <c r="L18" i="23"/>
  <c r="H14" i="23"/>
  <c r="H15" i="23"/>
  <c r="H16" i="23"/>
  <c r="H17" i="23"/>
  <c r="H18" i="23"/>
  <c r="H18" i="22"/>
  <c r="I18" i="22"/>
  <c r="J18" i="22" s="1"/>
  <c r="L14" i="22"/>
  <c r="C26" i="22" l="1"/>
  <c r="C26" i="24"/>
  <c r="C26" i="23"/>
  <c r="C24" i="24"/>
  <c r="C24" i="23"/>
  <c r="C24" i="22"/>
  <c r="C22" i="22"/>
  <c r="C22" i="24"/>
  <c r="C22" i="23"/>
  <c r="C20" i="24"/>
  <c r="C20" i="23"/>
  <c r="C20" i="22"/>
  <c r="C27" i="22"/>
  <c r="C27" i="24"/>
  <c r="C27" i="23"/>
  <c r="C25" i="24"/>
  <c r="C25" i="23"/>
  <c r="C25" i="22"/>
  <c r="C23" i="22"/>
  <c r="C23" i="24"/>
  <c r="C23" i="23"/>
  <c r="C21" i="24"/>
  <c r="C21" i="23"/>
  <c r="C21" i="22"/>
  <c r="C19" i="22"/>
  <c r="C19" i="24"/>
  <c r="C19" i="23"/>
  <c r="E23" i="22"/>
  <c r="H23" i="22" s="1"/>
  <c r="E26" i="24"/>
  <c r="E27" i="23"/>
  <c r="I19" i="10"/>
  <c r="E25" i="22" l="1"/>
  <c r="I25" i="22" s="1"/>
  <c r="J25" i="22" s="1"/>
  <c r="I25" i="10"/>
  <c r="E19" i="22"/>
  <c r="L19" i="22" s="1"/>
  <c r="E19" i="24"/>
  <c r="I19" i="24" s="1"/>
  <c r="J19" i="24" s="1"/>
  <c r="E26" i="22"/>
  <c r="E26" i="23"/>
  <c r="L26" i="23" s="1"/>
  <c r="E23" i="24"/>
  <c r="I23" i="22"/>
  <c r="J23" i="22" s="1"/>
  <c r="E23" i="23"/>
  <c r="L23" i="23" s="1"/>
  <c r="I23" i="10"/>
  <c r="H19" i="22"/>
  <c r="L27" i="23"/>
  <c r="I27" i="23"/>
  <c r="J27" i="23" s="1"/>
  <c r="H27" i="23"/>
  <c r="E21" i="22"/>
  <c r="E21" i="23"/>
  <c r="I20" i="10"/>
  <c r="E20" i="24"/>
  <c r="H23" i="24"/>
  <c r="I23" i="24"/>
  <c r="J23" i="24" s="1"/>
  <c r="H25" i="22"/>
  <c r="I21" i="10"/>
  <c r="H26" i="24"/>
  <c r="I26" i="24"/>
  <c r="J26" i="24" s="1"/>
  <c r="I19" i="22"/>
  <c r="J19" i="22" s="1"/>
  <c r="E25" i="24"/>
  <c r="E25" i="23"/>
  <c r="E24" i="22"/>
  <c r="E24" i="24"/>
  <c r="I24" i="10"/>
  <c r="L26" i="22"/>
  <c r="H26" i="22"/>
  <c r="I26" i="22"/>
  <c r="J26" i="22" s="1"/>
  <c r="I26" i="23"/>
  <c r="J26" i="23" s="1"/>
  <c r="E22" i="22"/>
  <c r="E22" i="24"/>
  <c r="E22" i="23"/>
  <c r="E20" i="22"/>
  <c r="I23" i="23"/>
  <c r="J23" i="23" s="1"/>
  <c r="H23" i="23"/>
  <c r="E21" i="24"/>
  <c r="L26" i="24"/>
  <c r="E26" i="10"/>
  <c r="E24" i="23"/>
  <c r="I22" i="10"/>
  <c r="E20" i="23"/>
  <c r="L23" i="24"/>
  <c r="L23" i="22"/>
  <c r="L25" i="22"/>
  <c r="E19" i="23"/>
  <c r="E27" i="24"/>
  <c r="E27" i="22"/>
  <c r="H26" i="10" l="1"/>
  <c r="I26" i="10"/>
  <c r="J26" i="10" s="1"/>
  <c r="H19" i="24"/>
  <c r="H26" i="23"/>
  <c r="L19" i="24"/>
  <c r="L27" i="24"/>
  <c r="H27" i="24"/>
  <c r="I27" i="24"/>
  <c r="J27" i="24" s="1"/>
  <c r="H20" i="23"/>
  <c r="I20" i="23"/>
  <c r="J20" i="23" s="1"/>
  <c r="L20" i="23"/>
  <c r="H24" i="23"/>
  <c r="I24" i="23"/>
  <c r="J24" i="23" s="1"/>
  <c r="L24" i="23"/>
  <c r="H20" i="22"/>
  <c r="I20" i="22"/>
  <c r="J20" i="22" s="1"/>
  <c r="L20" i="22"/>
  <c r="L22" i="24"/>
  <c r="I22" i="24"/>
  <c r="J22" i="24" s="1"/>
  <c r="H22" i="24"/>
  <c r="L24" i="24"/>
  <c r="H24" i="24"/>
  <c r="I24" i="24"/>
  <c r="J24" i="24" s="1"/>
  <c r="H25" i="23"/>
  <c r="L25" i="23"/>
  <c r="I25" i="23"/>
  <c r="J25" i="23" s="1"/>
  <c r="E28" i="24"/>
  <c r="H21" i="22"/>
  <c r="I21" i="22"/>
  <c r="J21" i="22" s="1"/>
  <c r="L21" i="22"/>
  <c r="E28" i="22"/>
  <c r="L27" i="22"/>
  <c r="H27" i="22"/>
  <c r="I27" i="22"/>
  <c r="J27" i="22" s="1"/>
  <c r="I19" i="23"/>
  <c r="J19" i="23" s="1"/>
  <c r="H19" i="23"/>
  <c r="L19" i="23"/>
  <c r="E28" i="23"/>
  <c r="L26" i="10"/>
  <c r="L21" i="24"/>
  <c r="I21" i="24"/>
  <c r="J21" i="24" s="1"/>
  <c r="H21" i="24"/>
  <c r="H22" i="23"/>
  <c r="L22" i="23"/>
  <c r="I22" i="23"/>
  <c r="J22" i="23" s="1"/>
  <c r="L22" i="22"/>
  <c r="I22" i="22"/>
  <c r="J22" i="22" s="1"/>
  <c r="H22" i="22"/>
  <c r="L24" i="22"/>
  <c r="H24" i="22"/>
  <c r="I24" i="22"/>
  <c r="J24" i="22" s="1"/>
  <c r="L25" i="24"/>
  <c r="H25" i="24"/>
  <c r="I25" i="24"/>
  <c r="J25" i="24" s="1"/>
  <c r="H20" i="24"/>
  <c r="I20" i="24"/>
  <c r="J20" i="24" s="1"/>
  <c r="L20" i="24"/>
  <c r="H21" i="23"/>
  <c r="L21" i="23"/>
  <c r="I21" i="23"/>
  <c r="J21" i="23" s="1"/>
  <c r="L28" i="22" l="1"/>
  <c r="H28" i="22"/>
  <c r="I28" i="22"/>
  <c r="J28" i="22" s="1"/>
  <c r="H28" i="24"/>
  <c r="L28" i="24"/>
  <c r="I28" i="24"/>
  <c r="J28" i="24" s="1"/>
  <c r="H28" i="23"/>
  <c r="I28" i="23"/>
  <c r="J28" i="23" s="1"/>
  <c r="L28" i="23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<sst xmlns="http://schemas.openxmlformats.org/spreadsheetml/2006/main" count="153" uniqueCount="46">
  <si>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</si>
  <si>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</si>
  <si>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</si>
  <si>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</si>
  <si>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</si>
  <si>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</si>
  <si>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</si>
  <si>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</si>
  <si>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</si>
  <si>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</si>
  <si>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</si>
  <si>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</si>
  <si>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</si>
  <si>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</si>
  <si>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</si>
  <si>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</si>
  <si>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</si>
  <si>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</si>
  <si>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</si>
  <si>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</si>
  <si>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</si>
  <si>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</si>
  <si>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</si>
  <si>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</si>
  <si>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</si>
  <si>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</si>
  <si>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</si>
  <si>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</si>
  <si>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</si>
  <si>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</si>
  <si>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</si>
  <si>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</si>
  <si>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</si>
  <si>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502A</t>
  </si>
  <si>
    <t>IEME</t>
  </si>
  <si>
    <t>502B</t>
  </si>
  <si>
    <t>ING. COSME HERNANDEZ LINARES</t>
  </si>
  <si>
    <t xml:space="preserve">ELECTROMECANICA </t>
  </si>
  <si>
    <t>FUNDAMENTOS DE INVESTIGACION</t>
  </si>
  <si>
    <t>TRANSFERENCIA DE CALOR</t>
  </si>
  <si>
    <t>DISEO DE ELEMENTOS DE MAQUINAS</t>
  </si>
  <si>
    <t>402U</t>
  </si>
  <si>
    <t>REFRIGERACION Y AIRE ACONDICIONADO</t>
  </si>
  <si>
    <t>MII. ESTEBAN DOMINGUEZ FISCAL</t>
  </si>
  <si>
    <t>T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</si>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</sst>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4"/>
  <sheetViews>
    <sheetView tabSelected="1" topLeftCell="A21" zoomScale="93" zoomScaleNormal="93" zoomScaleSheetLayoutView="100" workbookViewId="0">
      <selection activeCell="J39" sqref="J39"/>
    </sheetView>
  </sheetViews>
  <sheetFormatPr baseColWidth="10" defaultColWidth="11.42578125" defaultRowHeight="12.75" x14ac:dyDescent="0.2"/>
  <cols>
    <col min="1" max="1" width="38.57031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37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45</v>
      </c>
      <c r="C8" s="35"/>
      <c r="D8" s="14" t="s">
        <v>4</v>
      </c>
      <c r="E8" s="5">
        <v>3</v>
      </c>
      <c r="G8" s="4" t="s">
        <v>5</v>
      </c>
      <c r="H8" s="5">
        <v>4</v>
      </c>
      <c r="I8" s="34" t="s">
        <v>6</v>
      </c>
      <c r="J8" s="34"/>
      <c r="K8" s="34"/>
      <c r="L8" s="35" t="s">
        <v>30</v>
      </c>
      <c r="M8" s="35"/>
      <c r="N8" s="35"/>
    </row>
    <row r="10" spans="1:14" x14ac:dyDescent="0.2">
      <c r="A10" s="4" t="s">
        <v>7</v>
      </c>
      <c r="B10" s="35" t="s">
        <v>36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38</v>
      </c>
      <c r="B14" s="9" t="s">
        <v>44</v>
      </c>
      <c r="C14" s="9" t="s">
        <v>41</v>
      </c>
      <c r="D14" s="9" t="s">
        <v>34</v>
      </c>
      <c r="E14" s="9">
        <v>5</v>
      </c>
      <c r="F14" s="9">
        <v>5</v>
      </c>
      <c r="G14" s="9"/>
      <c r="H14" s="10">
        <v>1</v>
      </c>
      <c r="I14" s="9">
        <f t="shared" ref="I14:I25" si="0">(E14-SUM(F14:G14))-K14</f>
        <v>0</v>
      </c>
      <c r="J14" s="10">
        <v>0</v>
      </c>
      <c r="K14" s="9">
        <v>0</v>
      </c>
      <c r="L14" s="10">
        <f t="shared" ref="L14:L26" si="1">K14/E14</f>
        <v>0</v>
      </c>
      <c r="M14" s="9">
        <v>97</v>
      </c>
      <c r="N14" s="15">
        <v>0.8</v>
      </c>
    </row>
    <row r="15" spans="1:14" s="11" customFormat="1" x14ac:dyDescent="0.2">
      <c r="A15" s="8" t="s">
        <v>39</v>
      </c>
      <c r="B15" s="9" t="s">
        <v>44</v>
      </c>
      <c r="C15" s="9" t="s">
        <v>41</v>
      </c>
      <c r="D15" s="9" t="s">
        <v>34</v>
      </c>
      <c r="E15" s="9">
        <v>14</v>
      </c>
      <c r="F15" s="9">
        <v>10</v>
      </c>
      <c r="G15" s="9">
        <v>4</v>
      </c>
      <c r="H15" s="10">
        <v>1</v>
      </c>
      <c r="I15" s="9">
        <v>0</v>
      </c>
      <c r="J15" s="10">
        <v>0</v>
      </c>
      <c r="K15" s="9">
        <v>0</v>
      </c>
      <c r="L15" s="10">
        <f t="shared" si="1"/>
        <v>0</v>
      </c>
      <c r="M15" s="9">
        <v>89</v>
      </c>
      <c r="N15" s="15">
        <v>0.43</v>
      </c>
    </row>
    <row r="16" spans="1:14" s="11" customFormat="1" x14ac:dyDescent="0.2">
      <c r="A16" s="8" t="s">
        <v>40</v>
      </c>
      <c r="B16" s="9" t="s">
        <v>44</v>
      </c>
      <c r="C16" s="9" t="s">
        <v>35</v>
      </c>
      <c r="D16" s="9" t="s">
        <v>34</v>
      </c>
      <c r="E16" s="9">
        <v>15</v>
      </c>
      <c r="F16" s="9">
        <v>12</v>
      </c>
      <c r="G16" s="9">
        <v>3</v>
      </c>
      <c r="H16" s="10">
        <v>1</v>
      </c>
      <c r="I16" s="9">
        <v>0</v>
      </c>
      <c r="J16" s="10">
        <v>0</v>
      </c>
      <c r="K16" s="9">
        <v>0</v>
      </c>
      <c r="L16" s="10">
        <f t="shared" si="1"/>
        <v>0</v>
      </c>
      <c r="M16" s="9">
        <v>96</v>
      </c>
      <c r="N16" s="15">
        <v>0.73</v>
      </c>
    </row>
    <row r="17" spans="1:14" s="11" customFormat="1" ht="17.25" customHeight="1" x14ac:dyDescent="0.2">
      <c r="A17" s="8" t="s">
        <v>42</v>
      </c>
      <c r="B17" s="9" t="s">
        <v>44</v>
      </c>
      <c r="C17" s="9" t="s">
        <v>33</v>
      </c>
      <c r="D17" s="9" t="s">
        <v>34</v>
      </c>
      <c r="E17" s="9">
        <v>17</v>
      </c>
      <c r="F17" s="9">
        <v>14</v>
      </c>
      <c r="G17" s="9">
        <v>3</v>
      </c>
      <c r="H17" s="10">
        <v>1</v>
      </c>
      <c r="I17" s="9">
        <v>0</v>
      </c>
      <c r="J17" s="10">
        <v>0</v>
      </c>
      <c r="K17" s="9">
        <v>0</v>
      </c>
      <c r="L17" s="10">
        <f t="shared" si="1"/>
        <v>0</v>
      </c>
      <c r="M17" s="9">
        <v>93</v>
      </c>
      <c r="N17" s="15">
        <v>0.47</v>
      </c>
    </row>
    <row r="18" spans="1:14" s="11" customFormat="1" ht="15.75" customHeight="1" x14ac:dyDescent="0.2">
      <c r="A18" s="8" t="s">
        <v>42</v>
      </c>
      <c r="B18" s="9" t="s">
        <v>44</v>
      </c>
      <c r="C18" s="9" t="s">
        <v>35</v>
      </c>
      <c r="D18" s="9" t="s">
        <v>34</v>
      </c>
      <c r="E18" s="9">
        <v>10</v>
      </c>
      <c r="F18" s="9">
        <v>10</v>
      </c>
      <c r="G18" s="9">
        <v>0</v>
      </c>
      <c r="H18" s="21">
        <v>1</v>
      </c>
      <c r="I18" s="22">
        <f t="shared" si="0"/>
        <v>0</v>
      </c>
      <c r="J18" s="21">
        <v>0</v>
      </c>
      <c r="K18" s="22">
        <v>0</v>
      </c>
      <c r="L18" s="21">
        <f t="shared" si="1"/>
        <v>0</v>
      </c>
      <c r="M18" s="9">
        <v>97</v>
      </c>
      <c r="N18" s="15">
        <v>0.5</v>
      </c>
    </row>
    <row r="19" spans="1:14" s="11" customFormat="1" x14ac:dyDescent="0.2">
      <c r="A19" s="8"/>
      <c r="B19" s="9"/>
      <c r="C19" s="9">
        <v>0</v>
      </c>
      <c r="D19" s="9">
        <v>0</v>
      </c>
      <c r="E19" s="22">
        <v>0</v>
      </c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>
        <v>0</v>
      </c>
      <c r="D20" s="9">
        <v>0</v>
      </c>
      <c r="E20" s="22">
        <v>0</v>
      </c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>
        <v>0</v>
      </c>
      <c r="D21" s="9">
        <v>0</v>
      </c>
      <c r="E21" s="22">
        <v>0</v>
      </c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>
        <v>0</v>
      </c>
      <c r="D22" s="9">
        <v>0</v>
      </c>
      <c r="E22" s="22">
        <v>0</v>
      </c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>
        <v>0</v>
      </c>
      <c r="D23" s="9">
        <v>0</v>
      </c>
      <c r="E23" s="22">
        <v>0</v>
      </c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>
        <v>0</v>
      </c>
      <c r="D24" s="9">
        <v>0</v>
      </c>
      <c r="E24" s="22">
        <v>0</v>
      </c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>
        <v>0</v>
      </c>
      <c r="D25" s="9">
        <v>0</v>
      </c>
      <c r="E25" s="22">
        <v>0</v>
      </c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ht="13.5" thickBot="1" x14ac:dyDescent="0.25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61</v>
      </c>
      <c r="F26" s="17">
        <f>SUM(F14:F25)</f>
        <v>51</v>
      </c>
      <c r="G26" s="17">
        <f>SUM(G14:G25)</f>
        <v>10</v>
      </c>
      <c r="H26" s="18">
        <f>SUM(F26:G26)/E26</f>
        <v>1</v>
      </c>
      <c r="I26" s="17">
        <f>(E26-SUM(F26:G26))-K26</f>
        <v>0</v>
      </c>
      <c r="J26" s="18">
        <f>I26/E26</f>
        <v>0</v>
      </c>
      <c r="K26" s="17">
        <f>SUM(K14:K25)</f>
        <v>0</v>
      </c>
      <c r="L26" s="18">
        <f t="shared" si="1"/>
        <v>0</v>
      </c>
      <c r="M26" s="17">
        <f>ROUND(AVERAGE(M14:M25),2)</f>
        <v>94.4</v>
      </c>
      <c r="N26" s="19">
        <f>AVERAGE(N14:N25)</f>
        <v>0.58599999999999997</v>
      </c>
    </row>
    <row r="28" spans="1:14" ht="120" customHeight="1" x14ac:dyDescent="0.2">
      <c r="A28" s="31" t="s">
        <v>25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1:14" x14ac:dyDescent="0.2">
      <c r="A29" s="12"/>
    </row>
    <row r="30" spans="1:14" x14ac:dyDescent="0.2">
      <c r="B30" s="38" t="s">
        <v>26</v>
      </c>
      <c r="C30" s="38"/>
      <c r="D30" s="38"/>
      <c r="G30" s="23" t="s">
        <v>27</v>
      </c>
      <c r="H30" s="23"/>
      <c r="I30" s="23"/>
      <c r="J30" s="23"/>
    </row>
    <row r="31" spans="1:14" ht="25.5" customHeight="1" x14ac:dyDescent="0.2">
      <c r="B31" s="39"/>
      <c r="C31" s="39"/>
      <c r="D31" s="39"/>
      <c r="G31" s="35"/>
      <c r="H31" s="35"/>
      <c r="I31" s="35"/>
      <c r="J31" s="35"/>
    </row>
    <row r="32" spans="1:14" hidden="1" x14ac:dyDescent="0.2">
      <c r="A32" s="40" t="e">
        <v>#REF!</v>
      </c>
      <c r="B32" s="40"/>
      <c r="C32" s="6"/>
      <c r="E32" s="40"/>
      <c r="F32" s="40"/>
      <c r="G32" s="40"/>
      <c r="H32" s="40"/>
    </row>
    <row r="33" spans="2:10" hidden="1" x14ac:dyDescent="0.2"/>
    <row r="34" spans="2:10" ht="25.5" customHeight="1" x14ac:dyDescent="0.2">
      <c r="B34" s="41" t="str">
        <f>B10</f>
        <v>ING. COSME HERNANDEZ LINARES</v>
      </c>
      <c r="C34" s="41"/>
      <c r="D34" s="41"/>
      <c r="E34" s="13"/>
      <c r="F34" s="13"/>
      <c r="G34" s="41" t="s">
        <v>43</v>
      </c>
      <c r="H34" s="41"/>
      <c r="I34" s="41"/>
      <c r="J34" s="41"/>
    </row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'REP FINAL'!E8</f>
        <v>3</v>
      </c>
      <c r="F8"/>
      <c r="G8" s="4" t="s">
        <v>5</v>
      </c>
      <c r="H8" s="20">
        <f>'REP FINAL'!H8</f>
        <v>4</v>
      </c>
      <c r="I8" s="34" t="s">
        <v>6</v>
      </c>
      <c r="J8" s="34"/>
      <c r="K8" s="34"/>
      <c r="L8" s="35" t="str">
        <f>'REP FINAL'!L8</f>
        <v>SEP 22- ENE 23</v>
      </c>
      <c r="M8" s="35"/>
      <c r="N8" s="35"/>
    </row>
    <row r="10" spans="1:14" x14ac:dyDescent="0.2">
      <c r="A10" s="4" t="s">
        <v>7</v>
      </c>
      <c r="B10" s="35" t="str">
        <f>'REP FINAL'!B10</f>
        <v>ING. COSME HERNANDEZ LINARES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'REP FINAL'!A14</f>
        <v>FUNDAMENTOS DE INVESTIGACION</v>
      </c>
      <c r="B14" s="9" t="s">
        <v>29</v>
      </c>
      <c r="C14" s="9" t="str">
        <f>'REP FINAL'!C14</f>
        <v>402U</v>
      </c>
      <c r="D14" s="9" t="str">
        <f>'REP FINAL'!D14</f>
        <v>IEME</v>
      </c>
      <c r="E14" s="9">
        <f>'REP FINAL'!E14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'REP FINAL'!A16</f>
        <v>DISEO DE ELEMENTOS DE MAQUINAS</v>
      </c>
      <c r="B16" s="9"/>
      <c r="C16" s="9" t="str">
        <f>'REP FINAL'!C16</f>
        <v>502B</v>
      </c>
      <c r="D16" s="9" t="str">
        <f>'REP FINAL'!D16</f>
        <v>IEME</v>
      </c>
      <c r="E16" s="9">
        <f>'REP FINAL'!E16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FINAL'!A17</f>
        <v>REFRIGERACION Y AIRE ACONDICIONADO</v>
      </c>
      <c r="B17" s="9"/>
      <c r="C17" s="9" t="str">
        <f>'REP FINAL'!C17</f>
        <v>502A</v>
      </c>
      <c r="D17" s="9" t="str">
        <f>'REP FINAL'!D17</f>
        <v>IEME</v>
      </c>
      <c r="E17" s="9">
        <f>'REP FINAL'!E17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 FINAL'!A18</f>
        <v>REFRIGERACION Y AIRE ACONDICIONADO</v>
      </c>
      <c r="B18" s="9"/>
      <c r="C18" s="9" t="str">
        <f>'REP FINAL'!C18</f>
        <v>502B</v>
      </c>
      <c r="D18" s="9" t="str">
        <f>'REP FINAL'!D18</f>
        <v>IEME</v>
      </c>
      <c r="E18" s="9">
        <f>'REP FINAL'!E18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FINAL'!A19</f>
        <v>0</v>
      </c>
      <c r="B19" s="9"/>
      <c r="C19" s="9">
        <f>'REP FINAL'!C19</f>
        <v>0</v>
      </c>
      <c r="D19" s="9">
        <f>'REP FINAL'!D19</f>
        <v>0</v>
      </c>
      <c r="E19" s="9">
        <f>'REP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FINAL'!A20</f>
        <v>0</v>
      </c>
      <c r="B20" s="9"/>
      <c r="C20" s="9">
        <f>'REP FINAL'!C20</f>
        <v>0</v>
      </c>
      <c r="D20" s="9">
        <f>'REP FINAL'!D20</f>
        <v>0</v>
      </c>
      <c r="E20" s="9">
        <f>'REP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FINAL'!A21</f>
        <v>0</v>
      </c>
      <c r="B21" s="9"/>
      <c r="C21" s="9">
        <f>'REP FINAL'!C21</f>
        <v>0</v>
      </c>
      <c r="D21" s="9">
        <f>'REP FINAL'!D21</f>
        <v>0</v>
      </c>
      <c r="E21" s="9">
        <f>'REP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FINAL'!A22</f>
        <v>0</v>
      </c>
      <c r="B22" s="9"/>
      <c r="C22" s="9">
        <f>'REP FINAL'!C22</f>
        <v>0</v>
      </c>
      <c r="D22" s="9">
        <f>'REP FINAL'!D22</f>
        <v>0</v>
      </c>
      <c r="E22" s="9">
        <f>'REP FINAL'!E22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'REP FINAL'!A23</f>
        <v>0</v>
      </c>
      <c r="B23" s="9"/>
      <c r="C23" s="9">
        <f>'REP FINAL'!C23</f>
        <v>0</v>
      </c>
      <c r="D23" s="9">
        <f>'REP FINAL'!D23</f>
        <v>0</v>
      </c>
      <c r="E23" s="9">
        <f>'REP FINAL'!E23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'REP FINAL'!A24</f>
        <v>0</v>
      </c>
      <c r="B24" s="9"/>
      <c r="C24" s="9">
        <f>'REP FINAL'!C24</f>
        <v>0</v>
      </c>
      <c r="D24" s="9">
        <f>'REP FINAL'!D24</f>
        <v>0</v>
      </c>
      <c r="E24" s="9">
        <f>'REP FINAL'!E24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 t="e">
        <f>'REP FINAL'!#REF!</f>
        <v>#REF!</v>
      </c>
      <c r="B25" s="9"/>
      <c r="C25" s="9" t="e">
        <f>'REP FINAL'!#REF!</f>
        <v>#REF!</v>
      </c>
      <c r="D25" s="9" t="e">
        <f>'REP FINAL'!#REF!</f>
        <v>#REF!</v>
      </c>
      <c r="E25" s="9" t="e">
        <f>'REP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FINAL'!A25</f>
        <v>0</v>
      </c>
      <c r="B26" s="9"/>
      <c r="C26" s="9">
        <f>'REP FINAL'!C25</f>
        <v>0</v>
      </c>
      <c r="D26" s="9">
        <f>'REP FINAL'!D25</f>
        <v>0</v>
      </c>
      <c r="E26" s="9">
        <f>'REP FINAL'!E25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 t="e">
        <f>'REP FINAL'!#REF!</f>
        <v>#REF!</v>
      </c>
      <c r="B27" s="9"/>
      <c r="C27" s="9" t="e">
        <f>'REP FINAL'!#REF!</f>
        <v>#REF!</v>
      </c>
      <c r="D27" s="9" t="e">
        <f>'REP FINAL'!#REF!</f>
        <v>#REF!</v>
      </c>
      <c r="E27" s="9" t="e">
        <f>'REP FINAL'!#REF!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COSME HERNANDEZ LINARES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'REP FINAL'!E8</f>
        <v>3</v>
      </c>
      <c r="F8"/>
      <c r="G8" s="4" t="s">
        <v>5</v>
      </c>
      <c r="H8" s="20">
        <f>'REP FINAL'!H8</f>
        <v>4</v>
      </c>
      <c r="I8" s="34" t="s">
        <v>6</v>
      </c>
      <c r="J8" s="34"/>
      <c r="K8" s="34"/>
      <c r="L8" s="35" t="str">
        <f>'REP FINAL'!L8</f>
        <v>SEP 22- ENE 23</v>
      </c>
      <c r="M8" s="35"/>
      <c r="N8" s="35"/>
    </row>
    <row r="10" spans="1:14" x14ac:dyDescent="0.2">
      <c r="A10" s="4" t="s">
        <v>7</v>
      </c>
      <c r="B10" s="35" t="str">
        <f>'REP FINAL'!B10</f>
        <v>ING. COSME HERNANDEZ LINARES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'REP FINAL'!A14</f>
        <v>FUNDAMENTOS DE INVESTIGACION</v>
      </c>
      <c r="B14" s="9"/>
      <c r="C14" s="9" t="str">
        <f>'REP FINAL'!C14</f>
        <v>402U</v>
      </c>
      <c r="D14" s="9" t="str">
        <f>'REP FINAL'!D14</f>
        <v>IEME</v>
      </c>
      <c r="E14" s="9">
        <f>'REP FINAL'!E14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'REP FINAL'!A15</f>
        <v>TRANSFERENCIA DE CALOR</v>
      </c>
      <c r="B15" s="9"/>
      <c r="C15" s="9" t="str">
        <f>'REP FINAL'!C15</f>
        <v>402U</v>
      </c>
      <c r="D15" s="9" t="str">
        <f>'REP FINAL'!D15</f>
        <v>IEME</v>
      </c>
      <c r="E15" s="9">
        <f>'REP FINAL'!E15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'REP FINAL'!A16</f>
        <v>DISEO DE ELEMENTOS DE MAQUINAS</v>
      </c>
      <c r="B16" s="9"/>
      <c r="C16" s="9" t="str">
        <f>'REP FINAL'!C16</f>
        <v>502B</v>
      </c>
      <c r="D16" s="9" t="str">
        <f>'REP FINAL'!D16</f>
        <v>IEME</v>
      </c>
      <c r="E16" s="9">
        <f>'REP FINAL'!E16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FINAL'!A17</f>
        <v>REFRIGERACION Y AIRE ACONDICIONADO</v>
      </c>
      <c r="B17" s="9"/>
      <c r="C17" s="9" t="str">
        <f>'REP FINAL'!C17</f>
        <v>502A</v>
      </c>
      <c r="D17" s="9" t="str">
        <f>'REP FINAL'!D17</f>
        <v>IEME</v>
      </c>
      <c r="E17" s="9">
        <f>'REP FINAL'!E17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 FINAL'!A18</f>
        <v>REFRIGERACION Y AIRE ACONDICIONADO</v>
      </c>
      <c r="B18" s="9"/>
      <c r="C18" s="9" t="str">
        <f>'REP FINAL'!C18</f>
        <v>502B</v>
      </c>
      <c r="D18" s="9" t="str">
        <f>'REP FINAL'!D18</f>
        <v>IEME</v>
      </c>
      <c r="E18" s="9">
        <f>'REP FINAL'!E18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FINAL'!A19</f>
        <v>0</v>
      </c>
      <c r="B19" s="9"/>
      <c r="C19" s="9">
        <f>'REP FINAL'!C19</f>
        <v>0</v>
      </c>
      <c r="D19" s="9">
        <f>'REP FINAL'!D19</f>
        <v>0</v>
      </c>
      <c r="E19" s="9">
        <f>'REP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FINAL'!A20</f>
        <v>0</v>
      </c>
      <c r="B20" s="9"/>
      <c r="C20" s="9">
        <f>'REP FINAL'!C20</f>
        <v>0</v>
      </c>
      <c r="D20" s="9">
        <f>'REP FINAL'!D20</f>
        <v>0</v>
      </c>
      <c r="E20" s="9">
        <f>'REP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FINAL'!A21</f>
        <v>0</v>
      </c>
      <c r="B21" s="9"/>
      <c r="C21" s="9">
        <f>'REP FINAL'!C21</f>
        <v>0</v>
      </c>
      <c r="D21" s="9">
        <f>'REP FINAL'!D21</f>
        <v>0</v>
      </c>
      <c r="E21" s="9">
        <f>'REP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FINAL'!A22</f>
        <v>0</v>
      </c>
      <c r="B22" s="9"/>
      <c r="C22" s="9">
        <f>'REP FINAL'!C22</f>
        <v>0</v>
      </c>
      <c r="D22" s="9">
        <f>'REP FINAL'!D22</f>
        <v>0</v>
      </c>
      <c r="E22" s="9">
        <f>'REP FINAL'!E22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'REP FINAL'!A23</f>
        <v>0</v>
      </c>
      <c r="B23" s="9"/>
      <c r="C23" s="9">
        <f>'REP FINAL'!C23</f>
        <v>0</v>
      </c>
      <c r="D23" s="9">
        <f>'REP FINAL'!D23</f>
        <v>0</v>
      </c>
      <c r="E23" s="9">
        <f>'REP FINAL'!E23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'REP FINAL'!A24</f>
        <v>0</v>
      </c>
      <c r="B24" s="9"/>
      <c r="C24" s="9">
        <f>'REP FINAL'!C24</f>
        <v>0</v>
      </c>
      <c r="D24" s="9">
        <f>'REP FINAL'!D24</f>
        <v>0</v>
      </c>
      <c r="E24" s="9">
        <f>'REP FINAL'!E24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 t="e">
        <f>'REP FINAL'!#REF!</f>
        <v>#REF!</v>
      </c>
      <c r="B25" s="9"/>
      <c r="C25" s="9" t="e">
        <f>'REP FINAL'!#REF!</f>
        <v>#REF!</v>
      </c>
      <c r="D25" s="9" t="e">
        <f>'REP FINAL'!#REF!</f>
        <v>#REF!</v>
      </c>
      <c r="E25" s="9" t="e">
        <f>'REP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FINAL'!A25</f>
        <v>0</v>
      </c>
      <c r="B26" s="9"/>
      <c r="C26" s="9">
        <f>'REP FINAL'!C25</f>
        <v>0</v>
      </c>
      <c r="D26" s="9">
        <f>'REP FINAL'!D25</f>
        <v>0</v>
      </c>
      <c r="E26" s="9">
        <f>'REP FINAL'!E25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 t="e">
        <f>'REP FINAL'!#REF!</f>
        <v>#REF!</v>
      </c>
      <c r="B27" s="9"/>
      <c r="C27" s="9" t="e">
        <f>'REP FINAL'!#REF!</f>
        <v>#REF!</v>
      </c>
      <c r="D27" s="9" t="e">
        <f>'REP FINAL'!#REF!</f>
        <v>#REF!</v>
      </c>
      <c r="E27" s="9" t="e">
        <f>'REP FINAL'!#REF!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COSME HERNANDEZ LINARES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'REP FINAL'!E8</f>
        <v>3</v>
      </c>
      <c r="F8"/>
      <c r="G8" s="4" t="s">
        <v>5</v>
      </c>
      <c r="H8" s="20">
        <f>'REP FINAL'!H8</f>
        <v>4</v>
      </c>
      <c r="I8" s="34" t="s">
        <v>6</v>
      </c>
      <c r="J8" s="34"/>
      <c r="K8" s="34"/>
      <c r="L8" s="35" t="str">
        <f>'REP FINAL'!L8</f>
        <v>SEP 22- ENE 23</v>
      </c>
      <c r="M8" s="35"/>
      <c r="N8" s="35"/>
    </row>
    <row r="10" spans="1:14" x14ac:dyDescent="0.2">
      <c r="A10" s="4" t="s">
        <v>7</v>
      </c>
      <c r="B10" s="35" t="str">
        <f>'REP FINAL'!B10</f>
        <v>ING. COSME HERNANDEZ LINARES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'REP FINAL'!A14</f>
        <v>FUNDAMENTOS DE INVESTIGACION</v>
      </c>
      <c r="B14" s="9"/>
      <c r="C14" s="9" t="str">
        <f>'REP FINAL'!C14</f>
        <v>402U</v>
      </c>
      <c r="D14" s="9" t="str">
        <f>'REP FINAL'!D14</f>
        <v>IEME</v>
      </c>
      <c r="E14" s="9">
        <f>'REP FINAL'!E14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'REP FINAL'!A15</f>
        <v>TRANSFERENCIA DE CALOR</v>
      </c>
      <c r="B15" s="9"/>
      <c r="C15" s="9" t="str">
        <f>'REP FINAL'!C15</f>
        <v>402U</v>
      </c>
      <c r="D15" s="9" t="str">
        <f>'REP FINAL'!D15</f>
        <v>IEME</v>
      </c>
      <c r="E15" s="9">
        <f>'REP FINAL'!E15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'REP FINAL'!A16</f>
        <v>DISEO DE ELEMENTOS DE MAQUINAS</v>
      </c>
      <c r="B16" s="9"/>
      <c r="C16" s="9" t="str">
        <f>'REP FINAL'!C16</f>
        <v>502B</v>
      </c>
      <c r="D16" s="9" t="str">
        <f>'REP FINAL'!D16</f>
        <v>IEME</v>
      </c>
      <c r="E16" s="9">
        <f>'REP FINAL'!E16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FINAL'!A17</f>
        <v>REFRIGERACION Y AIRE ACONDICIONADO</v>
      </c>
      <c r="B17" s="9"/>
      <c r="C17" s="9" t="str">
        <f>'REP FINAL'!C17</f>
        <v>502A</v>
      </c>
      <c r="D17" s="9" t="str">
        <f>'REP FINAL'!D17</f>
        <v>IEME</v>
      </c>
      <c r="E17" s="9">
        <f>'REP FINAL'!E17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 FINAL'!A18</f>
        <v>REFRIGERACION Y AIRE ACONDICIONADO</v>
      </c>
      <c r="B18" s="9"/>
      <c r="C18" s="9" t="str">
        <f>'REP FINAL'!C18</f>
        <v>502B</v>
      </c>
      <c r="D18" s="9" t="str">
        <f>'REP FINAL'!D18</f>
        <v>IEME</v>
      </c>
      <c r="E18" s="9">
        <f>'REP FINAL'!E18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FINAL'!A19</f>
        <v>0</v>
      </c>
      <c r="B19" s="9"/>
      <c r="C19" s="9">
        <f>'REP FINAL'!C19</f>
        <v>0</v>
      </c>
      <c r="D19" s="9">
        <f>'REP FINAL'!D19</f>
        <v>0</v>
      </c>
      <c r="E19" s="9">
        <f>'REP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FINAL'!A20</f>
        <v>0</v>
      </c>
      <c r="B20" s="9"/>
      <c r="C20" s="9">
        <f>'REP FINAL'!C20</f>
        <v>0</v>
      </c>
      <c r="D20" s="9">
        <f>'REP FINAL'!D20</f>
        <v>0</v>
      </c>
      <c r="E20" s="9">
        <f>'REP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FINAL'!A21</f>
        <v>0</v>
      </c>
      <c r="B21" s="9"/>
      <c r="C21" s="9">
        <f>'REP FINAL'!C21</f>
        <v>0</v>
      </c>
      <c r="D21" s="9">
        <f>'REP FINAL'!D21</f>
        <v>0</v>
      </c>
      <c r="E21" s="9">
        <f>'REP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FINAL'!A22</f>
        <v>0</v>
      </c>
      <c r="B22" s="9"/>
      <c r="C22" s="9">
        <f>'REP FINAL'!C22</f>
        <v>0</v>
      </c>
      <c r="D22" s="9">
        <f>'REP FINAL'!D22</f>
        <v>0</v>
      </c>
      <c r="E22" s="9">
        <f>'REP FINAL'!E22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'REP FINAL'!A23</f>
        <v>0</v>
      </c>
      <c r="B23" s="9"/>
      <c r="C23" s="9">
        <f>'REP FINAL'!C23</f>
        <v>0</v>
      </c>
      <c r="D23" s="9">
        <f>'REP FINAL'!D23</f>
        <v>0</v>
      </c>
      <c r="E23" s="9">
        <f>'REP FINAL'!E23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'REP FINAL'!A24</f>
        <v>0</v>
      </c>
      <c r="B24" s="9"/>
      <c r="C24" s="9">
        <f>'REP FINAL'!C24</f>
        <v>0</v>
      </c>
      <c r="D24" s="9">
        <f>'REP FINAL'!D24</f>
        <v>0</v>
      </c>
      <c r="E24" s="9">
        <f>'REP FINAL'!E24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 t="e">
        <f>'REP FINAL'!#REF!</f>
        <v>#REF!</v>
      </c>
      <c r="B25" s="9"/>
      <c r="C25" s="9" t="e">
        <f>'REP FINAL'!#REF!</f>
        <v>#REF!</v>
      </c>
      <c r="D25" s="9" t="e">
        <f>'REP FINAL'!#REF!</f>
        <v>#REF!</v>
      </c>
      <c r="E25" s="9" t="e">
        <f>'REP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FINAL'!A25</f>
        <v>0</v>
      </c>
      <c r="B26" s="9"/>
      <c r="C26" s="9">
        <f>'REP FINAL'!C25</f>
        <v>0</v>
      </c>
      <c r="D26" s="9">
        <f>'REP FINAL'!D25</f>
        <v>0</v>
      </c>
      <c r="E26" s="9">
        <f>'REP FINAL'!E25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 t="e">
        <f>'REP FINAL'!#REF!</f>
        <v>#REF!</v>
      </c>
      <c r="B27" s="9"/>
      <c r="C27" s="9" t="e">
        <f>'REP FINAL'!#REF!</f>
        <v>#REF!</v>
      </c>
      <c r="D27" s="9" t="e">
        <f>'REP FINAL'!#REF!</f>
        <v>#REF!</v>
      </c>
      <c r="E27" s="9" t="e">
        <f>'REP FINAL'!#REF!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COSME HERNANDEZ LINARES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 FINAL</vt:lpstr>
      <vt:lpstr>2</vt:lpstr>
      <vt:lpstr>3</vt:lpstr>
      <vt:lpstr>4</vt:lpstr>
      <vt:lpstr>'2'!Área_de_impresión</vt:lpstr>
      <vt:lpstr>'3'!Área_de_impresión</vt:lpstr>
      <vt:lpstr>'4'!Área_de_impresión</vt:lpstr>
      <vt:lpstr>'REP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Cosme</cp:lastModifiedBy>
  <cp:revision/>
  <dcterms:created xsi:type="dcterms:W3CDTF">2021-11-22T14:45:25Z</dcterms:created>
  <dcterms:modified xsi:type="dcterms:W3CDTF">2023-01-26T04:12:19Z</dcterms:modified>
  <cp:category/>
  <cp:contentStatus/>
</cp:coreProperties>
</file>