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REPORTES PARCIALES\REPORTE FINAL\"/>
    </mc:Choice>
  </mc:AlternateContent>
  <xr:revisionPtr revIDLastSave="0" documentId="13_ncr:1_{3A52F647-B149-41F3-A722-AEA9F218B44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22" i="24"/>
  <c r="I21" i="24"/>
  <c r="I20" i="24"/>
  <c r="I19" i="24"/>
  <c r="I18" i="24"/>
  <c r="D18" i="24"/>
  <c r="I17" i="24"/>
  <c r="D17" i="24"/>
  <c r="I16" i="24"/>
  <c r="D16" i="24"/>
  <c r="I15" i="24"/>
  <c r="D15" i="24"/>
  <c r="A15" i="24"/>
  <c r="I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17" i="22"/>
  <c r="I17" i="22"/>
  <c r="H17" i="22"/>
  <c r="L16" i="22"/>
  <c r="I16" i="22"/>
  <c r="H16" i="22"/>
  <c r="L15" i="22"/>
  <c r="I15" i="22"/>
  <c r="H15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E28" i="23"/>
  <c r="H18" i="22"/>
  <c r="I18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<sst xmlns="http://schemas.openxmlformats.org/spreadsheetml/2006/main" count="242" uniqueCount="55">
  <si>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</si>
  <si>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</si>
  <si>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</si>
  <si>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</si>
  <si>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</si>
  <si>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</si>
  <si>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</si>
  <si>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</si>
  <si>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</si>
  <si>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</si>
  <si>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</si>
  <si>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</si>
  <si>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</si>
  <si>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</si>
  <si>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</si>
  <si>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</si>
  <si>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</si>
  <si>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</si>
  <si>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</si>
  <si>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</si>
  <si>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</si>
  <si>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</si>
  <si>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</si>
  <si>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</si>
  <si>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</si>
  <si>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</si>
  <si>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</si>
  <si>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</si>
  <si>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</si>
  <si>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</si>
  <si>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</si>
  <si>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Sept 22- Ene 2023</t>
  </si>
  <si>
    <t>Irma de Jesus Hernández Ruiz</t>
  </si>
  <si>
    <t>FUNDAMENTOS DE GESTION EMPRESARIAL</t>
  </si>
  <si>
    <t>IGEM</t>
  </si>
  <si>
    <t>GESTIÓN DE LA PROPIEDAD INTELECTUAL EN LAS ORGANIZACIONES</t>
  </si>
  <si>
    <t>HABILIDADES DIRECTIVAS I</t>
  </si>
  <si>
    <t xml:space="preserve"> 107A</t>
  </si>
  <si>
    <t>107 B</t>
  </si>
  <si>
    <t>707 B</t>
  </si>
  <si>
    <t>307 B</t>
  </si>
  <si>
    <t>707 A</t>
  </si>
  <si>
    <t>II</t>
  </si>
  <si>
    <t>III</t>
  </si>
  <si>
    <t>IV</t>
  </si>
  <si>
    <t>107A</t>
  </si>
  <si>
    <t>V</t>
  </si>
  <si>
    <t>VI</t>
  </si>
  <si>
    <t>107B</t>
  </si>
  <si>
    <t>GESTION DE LA PROPIEDAD INTELECTUAL EN LAS ORGANIZACIONES</t>
  </si>
  <si>
    <t>707A</t>
  </si>
  <si>
    <t>707B</t>
  </si>
  <si>
    <t>307B</t>
  </si>
  <si>
    <t>I -VI</t>
  </si>
  <si>
    <t>I-V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</si>
</sst>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E21" sqref="E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21</v>
      </c>
      <c r="C14" s="9" t="s">
        <v>37</v>
      </c>
      <c r="D14" s="9" t="s">
        <v>34</v>
      </c>
      <c r="E14" s="9">
        <v>40</v>
      </c>
      <c r="F14" s="9">
        <v>36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0.85</v>
      </c>
    </row>
    <row r="15" spans="1:14" s="11" customFormat="1" ht="25.5" x14ac:dyDescent="0.2">
      <c r="A15" s="8" t="s">
        <v>33</v>
      </c>
      <c r="B15" s="9" t="s">
        <v>21</v>
      </c>
      <c r="C15" s="9" t="s">
        <v>38</v>
      </c>
      <c r="D15" s="9" t="s">
        <v>34</v>
      </c>
      <c r="E15" s="9">
        <v>25</v>
      </c>
      <c r="F15" s="9">
        <v>22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82</v>
      </c>
      <c r="N15" s="15">
        <v>0.84</v>
      </c>
    </row>
    <row r="16" spans="1:14" s="11" customFormat="1" ht="25.5" x14ac:dyDescent="0.2">
      <c r="A16" s="8" t="s">
        <v>35</v>
      </c>
      <c r="B16" s="9" t="s">
        <v>21</v>
      </c>
      <c r="C16" s="9" t="s">
        <v>41</v>
      </c>
      <c r="D16" s="9" t="s">
        <v>34</v>
      </c>
      <c r="E16" s="9">
        <v>30</v>
      </c>
      <c r="F16" s="9">
        <v>29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80</v>
      </c>
      <c r="N16" s="15">
        <v>0.67</v>
      </c>
    </row>
    <row r="17" spans="1:14" s="11" customFormat="1" ht="25.5" x14ac:dyDescent="0.2">
      <c r="A17" s="8" t="s">
        <v>35</v>
      </c>
      <c r="B17" s="9" t="s">
        <v>21</v>
      </c>
      <c r="C17" s="9" t="s">
        <v>39</v>
      </c>
      <c r="D17" s="9" t="s">
        <v>34</v>
      </c>
      <c r="E17" s="9">
        <v>22</v>
      </c>
      <c r="F17" s="9">
        <v>20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75</v>
      </c>
      <c r="N17" s="15">
        <v>0.91</v>
      </c>
    </row>
    <row r="18" spans="1:14" s="11" customFormat="1" ht="25.5" x14ac:dyDescent="0.2">
      <c r="A18" s="8" t="s">
        <v>36</v>
      </c>
      <c r="B18" s="9" t="s">
        <v>21</v>
      </c>
      <c r="C18" s="9" t="s">
        <v>40</v>
      </c>
      <c r="D18" s="9" t="s">
        <v>34</v>
      </c>
      <c r="E18" s="9">
        <v>24</v>
      </c>
      <c r="F18" s="9">
        <v>21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82</v>
      </c>
      <c r="N18" s="15">
        <v>0.75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128</v>
      </c>
      <c r="G28" s="17">
        <f>SUM(G14:G27)</f>
        <v>0</v>
      </c>
      <c r="H28" s="18">
        <f>SUM(F28:G28)/E28</f>
        <v>0.90780141843971629</v>
      </c>
      <c r="I28" s="17">
        <f t="shared" si="0"/>
        <v>13</v>
      </c>
      <c r="J28" s="18">
        <f t="shared" ref="J28" si="2">I28/E28</f>
        <v>9.2198581560283682E-2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0.80399999999999994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GESTION EMPRESARIAL</v>
      </c>
      <c r="B14" s="9" t="s">
        <v>42</v>
      </c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>
        <v>34</v>
      </c>
      <c r="G14" s="9"/>
      <c r="H14" s="10">
        <f t="shared" ref="H14:H18" si="0">F14/E14</f>
        <v>0.85</v>
      </c>
      <c r="I14" s="9">
        <f t="shared" ref="I14:I28" si="1">(E14-SUM(F14:G14))-K14</f>
        <v>6</v>
      </c>
      <c r="J14" s="10"/>
      <c r="K14" s="9">
        <v>0</v>
      </c>
      <c r="L14" s="10">
        <f t="shared" ref="L14:L28" si="2">K14/E14</f>
        <v>0</v>
      </c>
      <c r="M14" s="9">
        <v>80</v>
      </c>
      <c r="N14" s="15">
        <v>0.78</v>
      </c>
    </row>
    <row r="15" spans="1:14" s="11" customFormat="1" ht="25.5" x14ac:dyDescent="0.2">
      <c r="A15" s="9" t="str">
        <f>'1'!A15</f>
        <v>FUNDAMENTOS DE GESTION EMPRESARIAL</v>
      </c>
      <c r="B15" s="9" t="s">
        <v>42</v>
      </c>
      <c r="C15" s="9" t="str">
        <f>'1'!C15</f>
        <v>107 B</v>
      </c>
      <c r="D15" s="9" t="str">
        <f>'1'!D15</f>
        <v>IGEM</v>
      </c>
      <c r="E15" s="9">
        <f>'1'!E15</f>
        <v>25</v>
      </c>
      <c r="F15" s="9">
        <v>20</v>
      </c>
      <c r="G15" s="9"/>
      <c r="H15" s="10">
        <f t="shared" si="0"/>
        <v>0.8</v>
      </c>
      <c r="I15" s="9">
        <f t="shared" si="1"/>
        <v>5</v>
      </c>
      <c r="J15" s="10"/>
      <c r="K15" s="9">
        <v>0</v>
      </c>
      <c r="L15" s="10">
        <f t="shared" si="2"/>
        <v>0</v>
      </c>
      <c r="M15" s="9">
        <v>76</v>
      </c>
      <c r="N15" s="15">
        <v>0.8</v>
      </c>
    </row>
    <row r="16" spans="1:14" s="11" customFormat="1" ht="25.5" x14ac:dyDescent="0.2">
      <c r="A16" s="9" t="str">
        <f>'1'!A16</f>
        <v>GESTIÓN DE LA PROPIEDAD INTELECTUAL EN LAS ORGANIZACIONES</v>
      </c>
      <c r="B16" s="9" t="s">
        <v>42</v>
      </c>
      <c r="C16" s="9" t="str">
        <f>'1'!C16</f>
        <v>707 A</v>
      </c>
      <c r="D16" s="9" t="str">
        <f>'1'!D16</f>
        <v>IGEM</v>
      </c>
      <c r="E16" s="9">
        <f>'1'!E16</f>
        <v>30</v>
      </c>
      <c r="F16" s="9">
        <v>27</v>
      </c>
      <c r="G16" s="9"/>
      <c r="H16" s="10">
        <f t="shared" si="0"/>
        <v>0.9</v>
      </c>
      <c r="I16" s="9">
        <f t="shared" si="1"/>
        <v>3</v>
      </c>
      <c r="J16" s="10"/>
      <c r="K16" s="9">
        <v>0</v>
      </c>
      <c r="L16" s="10">
        <f t="shared" si="2"/>
        <v>0</v>
      </c>
      <c r="M16" s="9">
        <v>87</v>
      </c>
      <c r="N16" s="15">
        <v>0.8</v>
      </c>
    </row>
    <row r="17" spans="1:14" s="11" customFormat="1" ht="25.5" x14ac:dyDescent="0.2">
      <c r="A17" s="9" t="str">
        <f>'1'!A17</f>
        <v>GESTIÓN DE LA PROPIEDAD INTELECTUAL EN LAS ORGANIZACIONES</v>
      </c>
      <c r="B17" s="9" t="s">
        <v>42</v>
      </c>
      <c r="C17" s="9" t="str">
        <f>'1'!C17</f>
        <v>707 B</v>
      </c>
      <c r="D17" s="9" t="str">
        <f>'1'!D17</f>
        <v>IGEM</v>
      </c>
      <c r="E17" s="9">
        <f>'1'!E17</f>
        <v>22</v>
      </c>
      <c r="F17" s="9">
        <v>22</v>
      </c>
      <c r="G17" s="9"/>
      <c r="H17" s="10">
        <f t="shared" si="0"/>
        <v>1</v>
      </c>
      <c r="I17" s="9">
        <f t="shared" si="1"/>
        <v>0</v>
      </c>
      <c r="J17" s="10"/>
      <c r="K17" s="9">
        <v>0</v>
      </c>
      <c r="L17" s="10">
        <f t="shared" si="2"/>
        <v>0</v>
      </c>
      <c r="M17" s="9">
        <v>94</v>
      </c>
      <c r="N17" s="15">
        <v>0.77</v>
      </c>
    </row>
    <row r="18" spans="1:14" s="11" customFormat="1" ht="25.5" x14ac:dyDescent="0.2">
      <c r="A18" s="9" t="str">
        <f>'1'!A18</f>
        <v>HABILIDADES DIRECTIVAS I</v>
      </c>
      <c r="B18" s="9" t="s">
        <v>42</v>
      </c>
      <c r="C18" s="9" t="str">
        <f>'1'!C18</f>
        <v>307 B</v>
      </c>
      <c r="D18" s="9" t="str">
        <f>'1'!D18</f>
        <v>IGEM</v>
      </c>
      <c r="E18" s="9">
        <f>'1'!E18</f>
        <v>24</v>
      </c>
      <c r="F18" s="9">
        <v>19</v>
      </c>
      <c r="G18" s="9"/>
      <c r="H18" s="10">
        <f t="shared" si="0"/>
        <v>0.79166666666666663</v>
      </c>
      <c r="I18" s="9">
        <f t="shared" si="1"/>
        <v>5</v>
      </c>
      <c r="J18" s="10"/>
      <c r="K18" s="9">
        <v>0</v>
      </c>
      <c r="L18" s="10">
        <f t="shared" si="2"/>
        <v>0</v>
      </c>
      <c r="M18" s="9">
        <v>77</v>
      </c>
      <c r="N18" s="15">
        <v>0.79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122</v>
      </c>
      <c r="G28" s="17">
        <f>SUM(G14:G27)</f>
        <v>0</v>
      </c>
      <c r="H28" s="18">
        <f>SUM(F28:G28)/E28</f>
        <v>0.86524822695035464</v>
      </c>
      <c r="I28" s="17">
        <f t="shared" si="1"/>
        <v>19</v>
      </c>
      <c r="J28" s="18">
        <f t="shared" ref="J28" si="3">I28/E28</f>
        <v>0.13475177304964539</v>
      </c>
      <c r="K28" s="17">
        <f>SUM(K14:K27)</f>
        <v>0</v>
      </c>
      <c r="L28" s="18">
        <f t="shared" si="2"/>
        <v>0</v>
      </c>
      <c r="M28" s="17">
        <f>AVERAGE(M14:M27)</f>
        <v>82.8</v>
      </c>
      <c r="N28" s="19">
        <f>AVERAGE(N14:N27)</f>
        <v>0.78800000000000003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 t="s">
        <v>43</v>
      </c>
      <c r="C16" s="9" t="str">
        <f>'1'!C16</f>
        <v>707 A</v>
      </c>
      <c r="D16" s="9" t="str">
        <f>'1'!D16</f>
        <v>IGEM</v>
      </c>
      <c r="E16" s="9">
        <f>'1'!E16</f>
        <v>30</v>
      </c>
      <c r="F16" s="9">
        <v>28</v>
      </c>
      <c r="G16" s="9"/>
      <c r="H16" s="10">
        <v>0.93</v>
      </c>
      <c r="I16" s="9">
        <v>2</v>
      </c>
      <c r="J16" s="10"/>
      <c r="K16" s="9">
        <v>0</v>
      </c>
      <c r="L16" s="10">
        <f t="shared" ref="L16:L28" si="0">K16/E16</f>
        <v>0</v>
      </c>
      <c r="M16" s="9">
        <v>87</v>
      </c>
      <c r="N16" s="15">
        <v>0.76659999999999995</v>
      </c>
    </row>
    <row r="17" spans="1:14" s="11" customFormat="1" ht="25.5" x14ac:dyDescent="0.2">
      <c r="A17" s="9" t="str">
        <f>'1'!A17</f>
        <v>GESTIÓN DE LA PROPIEDAD INTELECTUAL EN LAS ORGANIZACIONES</v>
      </c>
      <c r="B17" s="9" t="s">
        <v>43</v>
      </c>
      <c r="C17" s="9" t="str">
        <f>'1'!C17</f>
        <v>707 B</v>
      </c>
      <c r="D17" s="9" t="str">
        <f>'1'!D17</f>
        <v>IGEM</v>
      </c>
      <c r="E17" s="9">
        <f>'1'!E17</f>
        <v>22</v>
      </c>
      <c r="F17" s="9">
        <v>20</v>
      </c>
      <c r="G17" s="9"/>
      <c r="H17" s="10">
        <v>0.91</v>
      </c>
      <c r="I17" s="9">
        <v>2</v>
      </c>
      <c r="J17" s="10"/>
      <c r="K17" s="9">
        <v>0</v>
      </c>
      <c r="L17" s="10">
        <f t="shared" si="0"/>
        <v>0</v>
      </c>
      <c r="M17" s="9">
        <v>89</v>
      </c>
      <c r="N17" s="15">
        <v>0.91</v>
      </c>
    </row>
    <row r="18" spans="1:14" s="11" customFormat="1" ht="25.5" x14ac:dyDescent="0.2">
      <c r="A18" s="9" t="str">
        <f>'1'!A18</f>
        <v>HABILIDADES DIRECTIVAS I</v>
      </c>
      <c r="B18" s="9" t="s">
        <v>43</v>
      </c>
      <c r="C18" s="9" t="str">
        <f>'1'!C18</f>
        <v>307 B</v>
      </c>
      <c r="D18" s="9" t="str">
        <f>'1'!D18</f>
        <v>IGEM</v>
      </c>
      <c r="E18" s="9">
        <f>'1'!E18</f>
        <v>24</v>
      </c>
      <c r="F18" s="9">
        <v>17</v>
      </c>
      <c r="G18" s="9"/>
      <c r="H18" s="10">
        <v>0.71</v>
      </c>
      <c r="I18" s="9">
        <v>7</v>
      </c>
      <c r="J18" s="10"/>
      <c r="K18" s="9">
        <v>0</v>
      </c>
      <c r="L18" s="10">
        <f t="shared" si="0"/>
        <v>0</v>
      </c>
      <c r="M18" s="9">
        <v>63</v>
      </c>
      <c r="N18" s="15">
        <v>0.71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65</v>
      </c>
      <c r="G28" s="17">
        <f>SUM(G14:G27)</f>
        <v>0</v>
      </c>
      <c r="H28" s="18">
        <f>SUM(F28:G28)/E28</f>
        <v>0.46099290780141844</v>
      </c>
      <c r="I28" s="17">
        <f t="shared" ref="I28" si="1">(E28-SUM(F28:G28))-K28</f>
        <v>76</v>
      </c>
      <c r="J28" s="18">
        <f t="shared" ref="J28" si="2">I28/E28</f>
        <v>0.53900709219858156</v>
      </c>
      <c r="K28" s="17">
        <f>SUM(K14:K27)</f>
        <v>0</v>
      </c>
      <c r="L28" s="18">
        <f t="shared" si="0"/>
        <v>0</v>
      </c>
      <c r="M28" s="17">
        <f>AVERAGE(M14:M27)</f>
        <v>79.666666666666671</v>
      </c>
      <c r="N28" s="19">
        <f>AVERAGE(N14:N27)</f>
        <v>0.79553333333333331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GESTION EMPRESARIAL</v>
      </c>
      <c r="B14" s="9" t="s">
        <v>43</v>
      </c>
      <c r="C14" s="9" t="str">
        <f>'1'!C14</f>
        <v xml:space="preserve"> 107A</v>
      </c>
      <c r="D14" s="9" t="str">
        <f>'1'!D14</f>
        <v>IGEM</v>
      </c>
      <c r="E14" s="9">
        <v>41</v>
      </c>
      <c r="F14" s="9">
        <v>36</v>
      </c>
      <c r="G14" s="9"/>
      <c r="H14" s="10">
        <f t="shared" ref="H14:H27" si="0">F14/E14</f>
        <v>0.87804878048780488</v>
      </c>
      <c r="I14" s="9">
        <f t="shared" ref="I14:I28" si="1">(E14-SUM(F14:G14))-K14</f>
        <v>5</v>
      </c>
      <c r="J14" s="10"/>
      <c r="K14" s="9">
        <v>0</v>
      </c>
      <c r="L14" s="10">
        <f t="shared" ref="L14:L28" si="2">K14/E14</f>
        <v>0</v>
      </c>
      <c r="M14" s="9">
        <v>88</v>
      </c>
      <c r="N14" s="15">
        <v>0.88</v>
      </c>
    </row>
    <row r="15" spans="1:14" s="11" customFormat="1" ht="25.5" x14ac:dyDescent="0.2">
      <c r="A15" s="9" t="str">
        <f>'1'!A15</f>
        <v>FUNDAMENTOS DE GESTION EMPRESARIAL</v>
      </c>
      <c r="B15" s="9" t="s">
        <v>44</v>
      </c>
      <c r="C15" s="9" t="s">
        <v>45</v>
      </c>
      <c r="D15" s="9" t="str">
        <f>'1'!D15</f>
        <v>IGEM</v>
      </c>
      <c r="E15" s="9">
        <v>41</v>
      </c>
      <c r="F15" s="9">
        <v>30</v>
      </c>
      <c r="G15" s="9"/>
      <c r="H15" s="10">
        <f t="shared" si="0"/>
        <v>0.73170731707317072</v>
      </c>
      <c r="I15" s="9">
        <f t="shared" si="1"/>
        <v>11</v>
      </c>
      <c r="J15" s="10"/>
      <c r="K15" s="9">
        <v>0</v>
      </c>
      <c r="L15" s="10">
        <f t="shared" si="2"/>
        <v>0</v>
      </c>
      <c r="M15" s="9">
        <v>70</v>
      </c>
      <c r="N15" s="15">
        <v>0.73</v>
      </c>
    </row>
    <row r="16" spans="1:14" s="11" customFormat="1" ht="25.5" x14ac:dyDescent="0.2">
      <c r="A16" s="9" t="s">
        <v>33</v>
      </c>
      <c r="B16" s="9" t="s">
        <v>46</v>
      </c>
      <c r="C16" s="9" t="s">
        <v>45</v>
      </c>
      <c r="D16" s="9" t="str">
        <f>'1'!D16</f>
        <v>IGEM</v>
      </c>
      <c r="E16" s="9">
        <v>41</v>
      </c>
      <c r="F16" s="9">
        <v>36</v>
      </c>
      <c r="G16" s="9"/>
      <c r="H16" s="10">
        <f t="shared" si="0"/>
        <v>0.87804878048780488</v>
      </c>
      <c r="I16" s="9">
        <f t="shared" si="1"/>
        <v>5</v>
      </c>
      <c r="J16" s="10"/>
      <c r="K16" s="9">
        <v>0</v>
      </c>
      <c r="L16" s="10">
        <f t="shared" si="2"/>
        <v>0</v>
      </c>
      <c r="M16" s="9">
        <v>79</v>
      </c>
      <c r="N16" s="15">
        <v>0.88</v>
      </c>
    </row>
    <row r="17" spans="1:14" s="11" customFormat="1" ht="25.5" x14ac:dyDescent="0.2">
      <c r="A17" s="9" t="s">
        <v>33</v>
      </c>
      <c r="B17" s="9" t="s">
        <v>47</v>
      </c>
      <c r="C17" s="9" t="s">
        <v>45</v>
      </c>
      <c r="D17" s="9" t="str">
        <f>'1'!D17</f>
        <v>IGEM</v>
      </c>
      <c r="E17" s="9">
        <v>41</v>
      </c>
      <c r="F17" s="9">
        <v>36</v>
      </c>
      <c r="G17" s="9"/>
      <c r="H17" s="10">
        <f t="shared" si="0"/>
        <v>0.87804878048780488</v>
      </c>
      <c r="I17" s="9">
        <f t="shared" si="1"/>
        <v>5</v>
      </c>
      <c r="J17" s="10"/>
      <c r="K17" s="9">
        <v>0</v>
      </c>
      <c r="L17" s="10">
        <f t="shared" si="2"/>
        <v>0</v>
      </c>
      <c r="M17" s="9">
        <v>79</v>
      </c>
      <c r="N17" s="15">
        <v>0.88</v>
      </c>
    </row>
    <row r="18" spans="1:14" s="11" customFormat="1" ht="25.5" x14ac:dyDescent="0.2">
      <c r="A18" s="9" t="s">
        <v>33</v>
      </c>
      <c r="B18" s="9" t="s">
        <v>43</v>
      </c>
      <c r="C18" s="9" t="s">
        <v>48</v>
      </c>
      <c r="D18" s="9" t="str">
        <f>'1'!D18</f>
        <v>IGEM</v>
      </c>
      <c r="E18" s="9">
        <v>26</v>
      </c>
      <c r="F18" s="9">
        <v>24</v>
      </c>
      <c r="G18" s="9"/>
      <c r="H18" s="10">
        <f t="shared" si="0"/>
        <v>0.92307692307692313</v>
      </c>
      <c r="I18" s="9">
        <f t="shared" si="1"/>
        <v>2</v>
      </c>
      <c r="J18" s="10"/>
      <c r="K18" s="9">
        <v>0</v>
      </c>
      <c r="L18" s="10">
        <f t="shared" si="2"/>
        <v>0</v>
      </c>
      <c r="M18" s="9">
        <v>92</v>
      </c>
      <c r="N18" s="15">
        <v>0.92</v>
      </c>
    </row>
    <row r="19" spans="1:14" s="11" customFormat="1" ht="25.5" x14ac:dyDescent="0.2">
      <c r="A19" s="9" t="s">
        <v>33</v>
      </c>
      <c r="B19" s="9" t="s">
        <v>44</v>
      </c>
      <c r="C19" s="9" t="s">
        <v>38</v>
      </c>
      <c r="D19" s="9" t="s">
        <v>34</v>
      </c>
      <c r="E19" s="9">
        <v>26</v>
      </c>
      <c r="F19" s="9">
        <v>16</v>
      </c>
      <c r="G19" s="9"/>
      <c r="H19" s="10">
        <f t="shared" si="0"/>
        <v>0.61538461538461542</v>
      </c>
      <c r="I19" s="9">
        <f t="shared" si="1"/>
        <v>10</v>
      </c>
      <c r="J19" s="10"/>
      <c r="K19" s="9">
        <v>0</v>
      </c>
      <c r="L19" s="10">
        <f t="shared" si="2"/>
        <v>0</v>
      </c>
      <c r="M19" s="9">
        <v>55</v>
      </c>
      <c r="N19" s="15">
        <v>0.62</v>
      </c>
    </row>
    <row r="20" spans="1:14" s="11" customFormat="1" ht="25.5" x14ac:dyDescent="0.2">
      <c r="A20" s="9" t="s">
        <v>33</v>
      </c>
      <c r="B20" s="9" t="s">
        <v>46</v>
      </c>
      <c r="C20" s="9" t="s">
        <v>48</v>
      </c>
      <c r="D20" s="9" t="s">
        <v>34</v>
      </c>
      <c r="E20" s="9">
        <v>26</v>
      </c>
      <c r="F20" s="9">
        <v>24</v>
      </c>
      <c r="G20" s="9"/>
      <c r="H20" s="10">
        <f t="shared" si="0"/>
        <v>0.92307692307692313</v>
      </c>
      <c r="I20" s="9">
        <f t="shared" si="1"/>
        <v>2</v>
      </c>
      <c r="J20" s="10"/>
      <c r="K20" s="9">
        <v>0</v>
      </c>
      <c r="L20" s="10">
        <f t="shared" si="2"/>
        <v>0</v>
      </c>
      <c r="M20" s="9">
        <v>83</v>
      </c>
      <c r="N20" s="15">
        <v>0.92</v>
      </c>
    </row>
    <row r="21" spans="1:14" s="11" customFormat="1" ht="25.5" x14ac:dyDescent="0.2">
      <c r="A21" s="9" t="s">
        <v>33</v>
      </c>
      <c r="B21" s="9" t="s">
        <v>47</v>
      </c>
      <c r="C21" s="9" t="s">
        <v>48</v>
      </c>
      <c r="D21" s="9" t="s">
        <v>34</v>
      </c>
      <c r="E21" s="9">
        <v>26</v>
      </c>
      <c r="F21" s="9">
        <v>24</v>
      </c>
      <c r="G21" s="9"/>
      <c r="H21" s="10">
        <f t="shared" si="0"/>
        <v>0.92307692307692313</v>
      </c>
      <c r="I21" s="9">
        <f t="shared" si="1"/>
        <v>2</v>
      </c>
      <c r="J21" s="10"/>
      <c r="K21" s="9">
        <v>0</v>
      </c>
      <c r="L21" s="10">
        <f t="shared" si="2"/>
        <v>0</v>
      </c>
      <c r="M21" s="9">
        <v>83</v>
      </c>
      <c r="N21" s="15">
        <v>0.92</v>
      </c>
    </row>
    <row r="22" spans="1:14" s="11" customFormat="1" ht="25.5" x14ac:dyDescent="0.2">
      <c r="A22" s="9" t="s">
        <v>49</v>
      </c>
      <c r="B22" s="9" t="s">
        <v>44</v>
      </c>
      <c r="C22" s="9" t="s">
        <v>50</v>
      </c>
      <c r="D22" s="9" t="s">
        <v>34</v>
      </c>
      <c r="E22" s="9">
        <v>30</v>
      </c>
      <c r="F22" s="9">
        <v>30</v>
      </c>
      <c r="G22" s="9"/>
      <c r="H22" s="10">
        <f t="shared" si="0"/>
        <v>1</v>
      </c>
      <c r="I22" s="9">
        <f t="shared" si="1"/>
        <v>0</v>
      </c>
      <c r="J22" s="10"/>
      <c r="K22" s="9">
        <v>0</v>
      </c>
      <c r="L22" s="10">
        <f t="shared" si="2"/>
        <v>0</v>
      </c>
      <c r="M22" s="9">
        <v>97</v>
      </c>
      <c r="N22" s="15">
        <v>0.6</v>
      </c>
    </row>
    <row r="23" spans="1:14" s="11" customFormat="1" ht="25.5" x14ac:dyDescent="0.2">
      <c r="A23" s="9" t="s">
        <v>49</v>
      </c>
      <c r="B23" s="9" t="s">
        <v>46</v>
      </c>
      <c r="C23" s="9" t="s">
        <v>50</v>
      </c>
      <c r="D23" s="9" t="s">
        <v>34</v>
      </c>
      <c r="E23" s="9">
        <v>30</v>
      </c>
      <c r="F23" s="9">
        <v>29</v>
      </c>
      <c r="G23" s="9"/>
      <c r="H23" s="10">
        <f t="shared" si="0"/>
        <v>0.96666666666666667</v>
      </c>
      <c r="I23" s="9">
        <f t="shared" si="1"/>
        <v>1</v>
      </c>
      <c r="J23" s="10"/>
      <c r="K23" s="9">
        <v>0</v>
      </c>
      <c r="L23" s="10">
        <f t="shared" si="2"/>
        <v>0</v>
      </c>
      <c r="M23" s="9">
        <v>92</v>
      </c>
      <c r="N23" s="15">
        <v>0.77</v>
      </c>
    </row>
    <row r="24" spans="1:14" s="11" customFormat="1" ht="25.5" x14ac:dyDescent="0.2">
      <c r="A24" s="9" t="s">
        <v>49</v>
      </c>
      <c r="B24" s="9" t="s">
        <v>44</v>
      </c>
      <c r="C24" s="9" t="s">
        <v>51</v>
      </c>
      <c r="D24" s="9" t="s">
        <v>34</v>
      </c>
      <c r="E24" s="9">
        <v>22</v>
      </c>
      <c r="F24" s="9">
        <v>22</v>
      </c>
      <c r="G24" s="9"/>
      <c r="H24" s="10">
        <f t="shared" si="0"/>
        <v>1</v>
      </c>
      <c r="I24" s="9">
        <f t="shared" si="1"/>
        <v>0</v>
      </c>
      <c r="J24" s="10"/>
      <c r="K24" s="9">
        <v>0</v>
      </c>
      <c r="L24" s="10">
        <f t="shared" si="2"/>
        <v>0</v>
      </c>
      <c r="M24" s="9">
        <v>94</v>
      </c>
      <c r="N24" s="15">
        <v>0.64</v>
      </c>
    </row>
    <row r="25" spans="1:14" s="11" customFormat="1" ht="25.5" x14ac:dyDescent="0.2">
      <c r="A25" s="9" t="s">
        <v>49</v>
      </c>
      <c r="B25" s="9" t="s">
        <v>46</v>
      </c>
      <c r="C25" s="9" t="s">
        <v>51</v>
      </c>
      <c r="D25" s="9" t="s">
        <v>34</v>
      </c>
      <c r="E25" s="9">
        <v>22</v>
      </c>
      <c r="F25" s="9">
        <v>22</v>
      </c>
      <c r="G25" s="9"/>
      <c r="H25" s="10">
        <f t="shared" si="0"/>
        <v>1</v>
      </c>
      <c r="I25" s="9">
        <f t="shared" si="1"/>
        <v>0</v>
      </c>
      <c r="J25" s="10"/>
      <c r="K25" s="9">
        <v>0</v>
      </c>
      <c r="L25" s="10">
        <f t="shared" si="2"/>
        <v>0</v>
      </c>
      <c r="M25" s="9">
        <v>97</v>
      </c>
      <c r="N25" s="15">
        <v>0.68</v>
      </c>
    </row>
    <row r="26" spans="1:14" s="11" customFormat="1" x14ac:dyDescent="0.2">
      <c r="A26" s="9" t="s">
        <v>36</v>
      </c>
      <c r="B26" s="9" t="s">
        <v>44</v>
      </c>
      <c r="C26" s="9" t="s">
        <v>52</v>
      </c>
      <c r="D26" s="9" t="s">
        <v>34</v>
      </c>
      <c r="E26" s="9">
        <v>24</v>
      </c>
      <c r="F26" s="9">
        <v>18</v>
      </c>
      <c r="G26" s="9"/>
      <c r="H26" s="10">
        <f t="shared" si="0"/>
        <v>0.75</v>
      </c>
      <c r="I26" s="9">
        <f t="shared" si="1"/>
        <v>6</v>
      </c>
      <c r="J26" s="10"/>
      <c r="K26" s="9">
        <v>0</v>
      </c>
      <c r="L26" s="10">
        <f t="shared" si="2"/>
        <v>0</v>
      </c>
      <c r="M26" s="9">
        <v>68</v>
      </c>
      <c r="N26" s="15">
        <v>0.75</v>
      </c>
    </row>
    <row r="27" spans="1:14" s="11" customFormat="1" ht="16.5" customHeight="1" x14ac:dyDescent="0.2">
      <c r="A27" s="9" t="s">
        <v>36</v>
      </c>
      <c r="B27" s="9" t="s">
        <v>46</v>
      </c>
      <c r="C27" s="9" t="s">
        <v>52</v>
      </c>
      <c r="D27" s="9" t="s">
        <v>34</v>
      </c>
      <c r="E27" s="9">
        <v>24</v>
      </c>
      <c r="F27" s="9">
        <v>18</v>
      </c>
      <c r="G27" s="9"/>
      <c r="H27" s="10">
        <f t="shared" si="0"/>
        <v>0.75</v>
      </c>
      <c r="I27" s="9">
        <f t="shared" si="1"/>
        <v>6</v>
      </c>
      <c r="J27" s="10"/>
      <c r="K27" s="9">
        <v>0</v>
      </c>
      <c r="L27" s="10">
        <f t="shared" si="2"/>
        <v>0</v>
      </c>
      <c r="M27" s="9">
        <v>68</v>
      </c>
      <c r="N27" s="15">
        <v>0.75</v>
      </c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420</v>
      </c>
      <c r="F28" s="17">
        <f>SUM(F14:F27)</f>
        <v>365</v>
      </c>
      <c r="G28" s="17">
        <f>SUM(G14:G27)</f>
        <v>0</v>
      </c>
      <c r="H28" s="18">
        <f>SUM(F28:G28)/E28</f>
        <v>0.86904761904761907</v>
      </c>
      <c r="I28" s="17">
        <f t="shared" si="1"/>
        <v>55</v>
      </c>
      <c r="J28" s="18">
        <f t="shared" ref="J28" si="3">I28/E28</f>
        <v>0.13095238095238096</v>
      </c>
      <c r="K28" s="17">
        <f>SUM(K14:K27)</f>
        <v>0</v>
      </c>
      <c r="L28" s="18">
        <f t="shared" si="2"/>
        <v>0</v>
      </c>
      <c r="M28" s="17">
        <f>AVERAGE(M14:M27)</f>
        <v>81.785714285714292</v>
      </c>
      <c r="N28" s="19">
        <f>AVERAGE(N14:N27)</f>
        <v>0.78142857142857136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/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GESTION EMPRESARIAL</v>
      </c>
      <c r="B14" s="9" t="s">
        <v>53</v>
      </c>
      <c r="C14" s="9" t="str">
        <f>'1'!C14</f>
        <v xml:space="preserve"> 107A</v>
      </c>
      <c r="D14" s="9" t="str">
        <f>'1'!D14</f>
        <v>IGEM</v>
      </c>
      <c r="E14" s="9">
        <v>41</v>
      </c>
      <c r="F14" s="9">
        <v>28</v>
      </c>
      <c r="G14" s="9">
        <v>8</v>
      </c>
      <c r="H14" s="10">
        <f t="shared" ref="H14:H27" si="0">F14/E14</f>
        <v>0.68292682926829273</v>
      </c>
      <c r="I14" s="9">
        <f t="shared" ref="I14:I28" si="1">(E14-SUM(F14:G14))-K14</f>
        <v>5</v>
      </c>
      <c r="J14" s="10">
        <f t="shared" ref="J14:J28" si="2">I14/E14</f>
        <v>0.12195121951219512</v>
      </c>
      <c r="K14" s="9">
        <v>0</v>
      </c>
      <c r="L14" s="10">
        <f t="shared" ref="L14:L28" si="3">K14/E14</f>
        <v>0</v>
      </c>
      <c r="M14" s="9">
        <v>82</v>
      </c>
      <c r="N14" s="15">
        <v>0.85</v>
      </c>
    </row>
    <row r="15" spans="1:14" s="11" customFormat="1" ht="25.5" x14ac:dyDescent="0.2">
      <c r="A15" s="9" t="str">
        <f>'1'!A15</f>
        <v>FUNDAMENTOS DE GESTION EMPRESARIAL</v>
      </c>
      <c r="B15" s="9" t="s">
        <v>53</v>
      </c>
      <c r="C15" s="9" t="str">
        <f>'1'!C15</f>
        <v>107 B</v>
      </c>
      <c r="D15" s="9" t="str">
        <f>'1'!D15</f>
        <v>IGEM</v>
      </c>
      <c r="E15" s="9">
        <v>26</v>
      </c>
      <c r="F15" s="9">
        <v>15</v>
      </c>
      <c r="G15" s="9">
        <v>8</v>
      </c>
      <c r="H15" s="10">
        <f t="shared" si="0"/>
        <v>0.57692307692307687</v>
      </c>
      <c r="I15" s="9">
        <f t="shared" si="1"/>
        <v>3</v>
      </c>
      <c r="J15" s="10">
        <f t="shared" si="2"/>
        <v>0.11538461538461539</v>
      </c>
      <c r="K15" s="9">
        <v>0</v>
      </c>
      <c r="L15" s="10">
        <f t="shared" si="3"/>
        <v>0</v>
      </c>
      <c r="M15" s="9">
        <v>80</v>
      </c>
      <c r="N15" s="15">
        <v>0.85</v>
      </c>
    </row>
    <row r="16" spans="1:14" s="11" customFormat="1" ht="25.5" x14ac:dyDescent="0.2">
      <c r="A16" s="9" t="str">
        <f>'1'!A16</f>
        <v>GESTIÓN DE LA PROPIEDAD INTELECTUAL EN LAS ORGANIZACIONES</v>
      </c>
      <c r="B16" s="9" t="s">
        <v>54</v>
      </c>
      <c r="C16" s="9" t="str">
        <f>'1'!C16</f>
        <v>707 A</v>
      </c>
      <c r="D16" s="9" t="str">
        <f>'1'!D16</f>
        <v>IGEM</v>
      </c>
      <c r="E16" s="9">
        <f>'1'!E16</f>
        <v>30</v>
      </c>
      <c r="F16" s="9">
        <v>27</v>
      </c>
      <c r="G16" s="9">
        <v>3</v>
      </c>
      <c r="H16" s="10">
        <f t="shared" si="0"/>
        <v>0.9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92</v>
      </c>
      <c r="N16" s="15">
        <v>0.6</v>
      </c>
    </row>
    <row r="17" spans="1:14" s="11" customFormat="1" ht="25.5" x14ac:dyDescent="0.2">
      <c r="A17" s="9" t="str">
        <f>'1'!A17</f>
        <v>GESTIÓN DE LA PROPIEDAD INTELECTUAL EN LAS ORGANIZACIONES</v>
      </c>
      <c r="B17" s="9" t="s">
        <v>54</v>
      </c>
      <c r="C17" s="9" t="str">
        <f>'1'!C17</f>
        <v>707 B</v>
      </c>
      <c r="D17" s="9" t="str">
        <f>'1'!D17</f>
        <v>IGEM</v>
      </c>
      <c r="E17" s="9">
        <f>'1'!E17</f>
        <v>22</v>
      </c>
      <c r="F17" s="9">
        <v>18</v>
      </c>
      <c r="G17" s="9">
        <v>4</v>
      </c>
      <c r="H17" s="10">
        <f t="shared" si="0"/>
        <v>0.81818181818181823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93</v>
      </c>
      <c r="N17" s="15">
        <v>0.64</v>
      </c>
    </row>
    <row r="18" spans="1:14" s="11" customFormat="1" ht="25.5" x14ac:dyDescent="0.2">
      <c r="A18" s="9" t="str">
        <f>'1'!A18</f>
        <v>HABILIDADES DIRECTIVAS I</v>
      </c>
      <c r="B18" s="9" t="s">
        <v>54</v>
      </c>
      <c r="C18" s="9" t="str">
        <f>'1'!C18</f>
        <v>307 B</v>
      </c>
      <c r="D18" s="9" t="str">
        <f>'1'!D18</f>
        <v>IGEM</v>
      </c>
      <c r="E18" s="9">
        <f>'1'!E18</f>
        <v>24</v>
      </c>
      <c r="F18" s="9">
        <v>16</v>
      </c>
      <c r="G18" s="9">
        <v>6</v>
      </c>
      <c r="H18" s="10">
        <f t="shared" si="0"/>
        <v>0.66666666666666663</v>
      </c>
      <c r="I18" s="9">
        <f t="shared" si="1"/>
        <v>2</v>
      </c>
      <c r="J18" s="10">
        <f t="shared" si="2"/>
        <v>8.3333333333333329E-2</v>
      </c>
      <c r="K18" s="9">
        <v>0</v>
      </c>
      <c r="L18" s="10">
        <f t="shared" si="3"/>
        <v>0</v>
      </c>
      <c r="M18" s="9">
        <v>83</v>
      </c>
      <c r="N18" s="15">
        <v>0.79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104</v>
      </c>
      <c r="G28" s="17">
        <f>SUM(G14:G27)</f>
        <v>29</v>
      </c>
      <c r="H28" s="18">
        <f>SUM(F28:G28)/E28</f>
        <v>0.93006993006993011</v>
      </c>
      <c r="I28" s="17">
        <f t="shared" si="1"/>
        <v>10</v>
      </c>
      <c r="J28" s="18">
        <f t="shared" si="2"/>
        <v>6.9930069930069935E-2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0.746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</cp:lastModifiedBy>
  <cp:revision/>
  <dcterms:created xsi:type="dcterms:W3CDTF">2021-11-22T14:45:25Z</dcterms:created>
  <dcterms:modified xsi:type="dcterms:W3CDTF">2023-01-16T22:10:17Z</dcterms:modified>
  <cp:category/>
  <cp:contentStatus/>
</cp:coreProperties>
</file>