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LUIGUI\Desktop\"/>
    </mc:Choice>
  </mc:AlternateContent>
  <xr:revisionPtr revIDLastSave="0" documentId="13_ncr:1_{64BFE6AA-BC13-4155-BA98-0D70DA73B7A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3" l="1"/>
  <c r="I16" i="23"/>
  <c r="I17" i="23"/>
  <c r="I18" i="23"/>
  <c r="I19" i="23"/>
  <c r="I20" i="23"/>
  <c r="H20" i="23" l="1"/>
  <c r="J20" i="23"/>
  <c r="L20" i="23"/>
  <c r="D20" i="23"/>
  <c r="C20" i="23"/>
  <c r="C18" i="23"/>
  <c r="A17" i="23"/>
  <c r="C17" i="23"/>
  <c r="D17" i="23"/>
  <c r="H17" i="23"/>
  <c r="J17" i="23"/>
  <c r="L17" i="23"/>
  <c r="L18" i="23"/>
  <c r="D18" i="23"/>
  <c r="A18" i="23"/>
  <c r="E15" i="23"/>
  <c r="E16" i="23"/>
  <c r="K28" i="22"/>
  <c r="H18" i="23" l="1"/>
  <c r="J18" i="23"/>
  <c r="E15" i="22"/>
  <c r="L15" i="22" s="1"/>
  <c r="L17" i="22"/>
  <c r="L18" i="22"/>
  <c r="I17" i="22"/>
  <c r="I18" i="22"/>
  <c r="E16" i="22"/>
  <c r="L16" i="22" s="1"/>
  <c r="N28" i="10"/>
  <c r="M28" i="10"/>
  <c r="I16" i="22" l="1"/>
  <c r="I15" i="22"/>
  <c r="F28" i="10"/>
  <c r="E28" i="10"/>
  <c r="L15" i="10" l="1"/>
  <c r="L16" i="10"/>
  <c r="L17" i="10"/>
  <c r="L18" i="10"/>
  <c r="I15" i="10"/>
  <c r="I16" i="10"/>
  <c r="I17" i="10"/>
  <c r="I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J19" i="23"/>
  <c r="D19" i="23"/>
  <c r="C19" i="23"/>
  <c r="A19" i="23"/>
  <c r="J16" i="23"/>
  <c r="D16" i="23"/>
  <c r="C16" i="23"/>
  <c r="A16" i="23"/>
  <c r="J15" i="23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C14" i="22"/>
  <c r="D14" i="22"/>
  <c r="E14" i="22"/>
  <c r="L14" i="22" s="1"/>
  <c r="A14" i="22"/>
  <c r="B10" i="22"/>
  <c r="B37" i="22" s="1"/>
  <c r="L8" i="22"/>
  <c r="H8" i="22"/>
  <c r="E8" i="22"/>
  <c r="N28" i="22"/>
  <c r="M28" i="22"/>
  <c r="G28" i="22"/>
  <c r="F28" i="22"/>
  <c r="B37" i="10"/>
  <c r="K28" i="10"/>
  <c r="L28" i="10" s="1"/>
  <c r="G28" i="10"/>
  <c r="I28" i="10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9" i="23"/>
  <c r="H14" i="23"/>
  <c r="H15" i="23"/>
  <c r="H16" i="23"/>
  <c r="H19" i="23"/>
  <c r="E28" i="23"/>
  <c r="E28" i="22"/>
  <c r="I28" i="22" s="1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<sst xmlns="http://schemas.openxmlformats.org/spreadsheetml/2006/main" count="208" uniqueCount="49">
  <si>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</si>
  <si>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</si>
  <si>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</si>
  <si>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</si>
  <si>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</si>
  <si>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</si>
  <si>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</si>
  <si>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</si>
  <si>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</si>
  <si>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</si>
  <si>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</si>
  <si>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</si>
  <si>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</si>
  <si>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</si>
  <si>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</si>
  <si>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</si>
  <si>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</si>
  <si>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</si>
  <si>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</si>
  <si>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</si>
  <si>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</si>
  <si>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</si>
  <si>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</si>
  <si>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</si>
  <si>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</si>
  <si>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</si>
  <si>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</si>
  <si>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</si>
  <si>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</si>
  <si>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</si>
  <si>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</si>
  <si>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ETICA</t>
  </si>
  <si>
    <t xml:space="preserve"> LICENCIATURA EN ADMINISTRACION</t>
  </si>
  <si>
    <t>SEPTIEMBRE 2022 - ENERO 2023</t>
  </si>
  <si>
    <t>JOSE LUIS VAZQUEZ TOTO</t>
  </si>
  <si>
    <t>101 A</t>
  </si>
  <si>
    <t>101 C</t>
  </si>
  <si>
    <t>105 B</t>
  </si>
  <si>
    <t>111 A</t>
  </si>
  <si>
    <t>105 C</t>
  </si>
  <si>
    <t>MANUEL DE JESUS CANO BUSTAMANTE</t>
  </si>
  <si>
    <t xml:space="preserve"> </t>
  </si>
  <si>
    <t>IIND</t>
  </si>
  <si>
    <t xml:space="preserve">IMCT </t>
  </si>
  <si>
    <t>LADM</t>
  </si>
  <si>
    <t xml:space="preserve">LADM 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</si>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</sst>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1" fontId="10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9" fontId="4" fillId="0" borderId="12" xfId="1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opLeftCell="B1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140625" style="1" customWidth="1"/>
    <col min="9" max="9" width="9.28515625" style="1" customWidth="1"/>
    <col min="10" max="10" width="11.710937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8" x14ac:dyDescent="0.2">
      <c r="A6" s="47" t="s">
        <v>2</v>
      </c>
      <c r="B6" s="47"/>
      <c r="C6" s="47"/>
      <c r="D6" s="47"/>
      <c r="E6" s="48" t="s">
        <v>32</v>
      </c>
      <c r="F6" s="48"/>
      <c r="G6" s="48"/>
      <c r="H6" s="4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1</v>
      </c>
      <c r="I8" s="44" t="s">
        <v>7</v>
      </c>
      <c r="J8" s="44"/>
      <c r="K8" s="44"/>
      <c r="L8" s="38" t="s">
        <v>33</v>
      </c>
      <c r="M8" s="38"/>
      <c r="N8" s="38"/>
    </row>
    <row r="10" spans="1:18" x14ac:dyDescent="0.2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8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8" s="11" customFormat="1" x14ac:dyDescent="0.2">
      <c r="A14" s="8" t="s">
        <v>31</v>
      </c>
      <c r="B14" s="9" t="s">
        <v>46</v>
      </c>
      <c r="C14" s="9" t="s">
        <v>35</v>
      </c>
      <c r="D14" s="9" t="s">
        <v>42</v>
      </c>
      <c r="E14" s="9">
        <v>30</v>
      </c>
      <c r="F14" s="9"/>
      <c r="G14" s="9"/>
      <c r="H14" s="10"/>
      <c r="I14" s="10"/>
      <c r="J14" s="10"/>
      <c r="K14" s="10"/>
      <c r="L14" s="10"/>
      <c r="M14" s="10"/>
      <c r="N14" s="26"/>
      <c r="R14" s="11" t="s">
        <v>41</v>
      </c>
    </row>
    <row r="15" spans="1:18" s="11" customFormat="1" x14ac:dyDescent="0.2">
      <c r="A15" s="8" t="s">
        <v>31</v>
      </c>
      <c r="B15" s="9" t="s">
        <v>21</v>
      </c>
      <c r="C15" s="9" t="s">
        <v>36</v>
      </c>
      <c r="D15" s="9" t="s">
        <v>42</v>
      </c>
      <c r="E15" s="24">
        <v>25</v>
      </c>
      <c r="F15" s="9">
        <v>23</v>
      </c>
      <c r="G15" s="9"/>
      <c r="H15" s="10"/>
      <c r="I15" s="9">
        <f t="shared" ref="I15:I18" si="0">(E15-SUM(F15:G15))-K15</f>
        <v>2</v>
      </c>
      <c r="J15" s="10" t="s">
        <v>41</v>
      </c>
      <c r="K15" s="9">
        <v>0</v>
      </c>
      <c r="L15" s="10">
        <f t="shared" ref="L15:L18" si="1">K15/E15</f>
        <v>0</v>
      </c>
      <c r="M15" s="9">
        <v>86</v>
      </c>
      <c r="N15" s="25">
        <v>0.64</v>
      </c>
    </row>
    <row r="16" spans="1:18" s="11" customFormat="1" x14ac:dyDescent="0.2">
      <c r="A16" s="8" t="s">
        <v>31</v>
      </c>
      <c r="B16" s="9" t="s">
        <v>21</v>
      </c>
      <c r="C16" s="9" t="s">
        <v>38</v>
      </c>
      <c r="D16" s="9" t="s">
        <v>43</v>
      </c>
      <c r="E16" s="9">
        <v>21</v>
      </c>
      <c r="F16" s="9">
        <v>21</v>
      </c>
      <c r="G16" s="9"/>
      <c r="H16" s="10"/>
      <c r="I16" s="9">
        <f t="shared" si="0"/>
        <v>0</v>
      </c>
      <c r="J16" s="10" t="s">
        <v>41</v>
      </c>
      <c r="K16" s="9">
        <v>0</v>
      </c>
      <c r="L16" s="10">
        <f t="shared" si="1"/>
        <v>0</v>
      </c>
      <c r="M16" s="9">
        <v>90</v>
      </c>
      <c r="N16" s="15">
        <v>0.71</v>
      </c>
    </row>
    <row r="17" spans="1:20" s="11" customFormat="1" x14ac:dyDescent="0.2">
      <c r="A17" s="8" t="s">
        <v>31</v>
      </c>
      <c r="B17" s="9" t="s">
        <v>21</v>
      </c>
      <c r="C17" s="9" t="s">
        <v>37</v>
      </c>
      <c r="D17" s="9" t="s">
        <v>44</v>
      </c>
      <c r="E17" s="9">
        <v>26</v>
      </c>
      <c r="F17" s="9">
        <v>25</v>
      </c>
      <c r="G17" s="9"/>
      <c r="H17" s="10"/>
      <c r="I17" s="9">
        <f t="shared" si="0"/>
        <v>1</v>
      </c>
      <c r="J17" s="10" t="s">
        <v>41</v>
      </c>
      <c r="K17" s="9">
        <v>0</v>
      </c>
      <c r="L17" s="10">
        <f t="shared" si="1"/>
        <v>0</v>
      </c>
      <c r="M17" s="9">
        <v>90</v>
      </c>
      <c r="N17" s="15">
        <v>0.66</v>
      </c>
    </row>
    <row r="18" spans="1:20" s="11" customFormat="1" x14ac:dyDescent="0.2">
      <c r="A18" s="8" t="s">
        <v>31</v>
      </c>
      <c r="B18" s="9" t="s">
        <v>21</v>
      </c>
      <c r="C18" s="9" t="s">
        <v>39</v>
      </c>
      <c r="D18" s="9" t="s">
        <v>45</v>
      </c>
      <c r="E18" s="9">
        <v>27</v>
      </c>
      <c r="F18" s="9">
        <v>26</v>
      </c>
      <c r="G18" s="9"/>
      <c r="H18" s="10"/>
      <c r="I18" s="9">
        <f t="shared" si="0"/>
        <v>1</v>
      </c>
      <c r="J18" s="10" t="s">
        <v>41</v>
      </c>
      <c r="K18" s="9">
        <v>0</v>
      </c>
      <c r="L18" s="10">
        <f t="shared" si="1"/>
        <v>0</v>
      </c>
      <c r="M18" s="9">
        <v>77</v>
      </c>
      <c r="N18" s="15">
        <v>0.7</v>
      </c>
      <c r="T18" s="22"/>
    </row>
    <row r="19" spans="1:20" s="11" customFormat="1" x14ac:dyDescent="0.2">
      <c r="A19" s="8"/>
      <c r="B19" s="9"/>
      <c r="C19" s="9"/>
      <c r="D19" s="9"/>
      <c r="E19" s="9"/>
      <c r="F19" s="9"/>
      <c r="G19" s="9"/>
      <c r="H19" s="10" t="s">
        <v>41</v>
      </c>
      <c r="I19" s="9"/>
      <c r="J19" s="10"/>
      <c r="K19" s="9"/>
      <c r="L19" s="10"/>
      <c r="M19" s="9"/>
      <c r="N19" s="15"/>
    </row>
    <row r="20" spans="1:20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23"/>
    </row>
    <row r="21" spans="1:20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22"/>
      <c r="T21" s="21"/>
    </row>
    <row r="22" spans="1:20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20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20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20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20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20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20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95</v>
      </c>
      <c r="G28" s="17">
        <f>SUM(G14:G27)</f>
        <v>0</v>
      </c>
      <c r="H28" s="18" t="s">
        <v>41</v>
      </c>
      <c r="I28" s="27">
        <f>SUM(I14:I27)</f>
        <v>4</v>
      </c>
      <c r="J28" s="18" t="s">
        <v>41</v>
      </c>
      <c r="K28" s="17">
        <f>SUM(K14:K27)</f>
        <v>0</v>
      </c>
      <c r="L28" s="18">
        <f>K28/E28</f>
        <v>0</v>
      </c>
      <c r="M28" s="17">
        <f>AVERAGE(M14:M27)</f>
        <v>85.75</v>
      </c>
      <c r="N28" s="28">
        <f>AVERAGE(N14:N27)</f>
        <v>0.67749999999999999</v>
      </c>
    </row>
    <row r="30" spans="1:20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20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 t="s">
        <v>41</v>
      </c>
      <c r="C34" s="37"/>
      <c r="D34" s="37"/>
      <c r="G34" s="38" t="s">
        <v>41</v>
      </c>
      <c r="H34" s="38"/>
      <c r="I34" s="38"/>
      <c r="J34" s="38"/>
    </row>
    <row r="35" spans="1:10" x14ac:dyDescent="0.2">
      <c r="A35" s="31" t="e">
        <v>#REF!</v>
      </c>
      <c r="B35" s="31"/>
      <c r="C35" s="6"/>
      <c r="E35" s="31"/>
      <c r="F35" s="31"/>
      <c r="G35" s="31"/>
      <c r="H35" s="31"/>
    </row>
    <row r="37" spans="1:10" ht="45" customHeight="1" x14ac:dyDescent="0.2">
      <c r="B37" s="32" t="str">
        <f>B10</f>
        <v>JOSE LUIS VAZQUEZ TOTO</v>
      </c>
      <c r="C37" s="32"/>
      <c r="D37" s="32"/>
      <c r="E37" s="13"/>
      <c r="F37" s="13"/>
      <c r="G37" s="32" t="s">
        <v>40</v>
      </c>
      <c r="H37" s="32"/>
      <c r="I37" s="32"/>
      <c r="J37" s="32"/>
    </row>
  </sheetData>
  <protectedRanges>
    <protectedRange algorithmName="SHA-512" hashValue="pREtbi6SS3zOygH+O3OiDBfD9VpBZXurH4pSkHghpGjjtkWfZaf7POGfbwpA7o2wIKHy+RJC33CbqTBBGVpRcg==" saltValue="wivyowjKLslpljF1OIoPjQ==" spinCount="100000" sqref="A34:XFD37" name="Rango1"/>
  </protectedRanges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L41" sqref="L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/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4" t="s">
        <v>7</v>
      </c>
      <c r="J8" s="44"/>
      <c r="K8" s="44"/>
      <c r="L8" s="38" t="str">
        <f>'1'!L8</f>
        <v>SEPTIEMBRE 2022 - ENERO 2023</v>
      </c>
      <c r="M8" s="38"/>
      <c r="N8" s="38"/>
    </row>
    <row r="10" spans="1:14" x14ac:dyDescent="0.2">
      <c r="A10" s="4" t="s">
        <v>8</v>
      </c>
      <c r="B10" s="38" t="str">
        <f>'1'!B10</f>
        <v>JOSE LUIS VAZQUEZ TOTO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'1'!A14</f>
        <v>TALLER DE ETICA</v>
      </c>
      <c r="B14" s="9" t="s">
        <v>21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25</v>
      </c>
      <c r="G14" s="9"/>
      <c r="H14" s="10"/>
      <c r="I14" s="9">
        <f t="shared" ref="I14:I1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0.89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TALLER DE ETICA</v>
      </c>
      <c r="B16" s="9" t="s">
        <v>47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>
        <v>21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0.95</v>
      </c>
    </row>
    <row r="17" spans="1:14" s="11" customFormat="1" x14ac:dyDescent="0.2">
      <c r="A17" s="9" t="str">
        <f>'1'!A17</f>
        <v>TALLER DE ETICA</v>
      </c>
      <c r="B17" s="9" t="s">
        <v>46</v>
      </c>
      <c r="C17" s="9" t="str">
        <f>'1'!C17</f>
        <v>105 B</v>
      </c>
      <c r="D17" s="9" t="str">
        <f>'1'!D17</f>
        <v>LADM</v>
      </c>
      <c r="E17" s="9"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 t="s">
        <v>46</v>
      </c>
      <c r="C18" s="9" t="str">
        <f>'1'!C18</f>
        <v>105 C</v>
      </c>
      <c r="D18" s="9" t="str">
        <f>'1'!D18</f>
        <v xml:space="preserve">LADM </v>
      </c>
      <c r="E18" s="9">
        <v>28</v>
      </c>
      <c r="F18" s="9"/>
      <c r="G18" s="9"/>
      <c r="H18" s="10"/>
      <c r="I18" s="9">
        <f t="shared" si="0"/>
        <v>28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46</v>
      </c>
      <c r="G28" s="17">
        <f>SUM(G14:G27)</f>
        <v>0</v>
      </c>
      <c r="H28" s="18" t="s">
        <v>41</v>
      </c>
      <c r="I28" s="17">
        <f>(E28-SUM(F28:G28))-K28</f>
        <v>85</v>
      </c>
      <c r="J28" s="18" t="s">
        <v>41</v>
      </c>
      <c r="K28" s="17">
        <f>SUM(K14:K27)</f>
        <v>0</v>
      </c>
      <c r="L28" s="18">
        <f t="shared" si="1"/>
        <v>0</v>
      </c>
      <c r="M28" s="17">
        <f>AVERAGE(M14:M27)</f>
        <v>82</v>
      </c>
      <c r="N28" s="19">
        <f>AVERAGE(N14:N27)</f>
        <v>0.91999999999999993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JOSE LUIS VAZQUEZ TOTO</v>
      </c>
      <c r="C37" s="32"/>
      <c r="D37" s="32"/>
      <c r="E37" s="13"/>
      <c r="F37" s="13"/>
      <c r="G37" s="51" t="s">
        <v>40</v>
      </c>
      <c r="H37" s="51"/>
      <c r="I37" s="51"/>
      <c r="J37" s="5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B1" zoomScale="85" zoomScaleNormal="85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/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4" t="s">
        <v>7</v>
      </c>
      <c r="J8" s="44"/>
      <c r="K8" s="44"/>
      <c r="L8" s="38" t="str">
        <f>'1'!L8</f>
        <v>SEPTIEMBRE 2022 - ENERO 2023</v>
      </c>
      <c r="M8" s="38"/>
      <c r="N8" s="38"/>
    </row>
    <row r="10" spans="1:14" x14ac:dyDescent="0.2">
      <c r="A10" s="4" t="s">
        <v>8</v>
      </c>
      <c r="B10" s="38" t="str">
        <f>'1'!B10</f>
        <v>JOSE LUIS VAZQUEZ TOTO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9" t="str">
        <f>'1'!A14</f>
        <v>TALLER DE ETICA</v>
      </c>
      <c r="B14" s="9" t="s">
        <v>47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30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80</v>
      </c>
      <c r="N14" s="15">
        <v>0.9</v>
      </c>
    </row>
    <row r="15" spans="1:14" s="11" customFormat="1" x14ac:dyDescent="0.2">
      <c r="A15" s="9" t="str">
        <f>'1'!A15</f>
        <v>TALLER DE ETICA</v>
      </c>
      <c r="B15" s="9" t="s">
        <v>47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>
        <v>23</v>
      </c>
      <c r="G15" s="9"/>
      <c r="H15" s="10">
        <f t="shared" si="0"/>
        <v>0.92</v>
      </c>
      <c r="I15" s="9">
        <f t="shared" si="1"/>
        <v>2</v>
      </c>
      <c r="J15" s="10">
        <f t="shared" si="2"/>
        <v>0.08</v>
      </c>
      <c r="K15" s="9"/>
      <c r="L15" s="10">
        <f t="shared" si="3"/>
        <v>0</v>
      </c>
      <c r="M15" s="9">
        <v>79</v>
      </c>
      <c r="N15" s="15">
        <v>0.88</v>
      </c>
    </row>
    <row r="16" spans="1:14" s="11" customFormat="1" x14ac:dyDescent="0.2">
      <c r="A16" s="9" t="str">
        <f>'1'!A16</f>
        <v>TALLER DE ETICA</v>
      </c>
      <c r="B16" s="9" t="s">
        <v>48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84</v>
      </c>
      <c r="N16" s="15">
        <v>0.88</v>
      </c>
    </row>
    <row r="17" spans="1:14" s="11" customFormat="1" x14ac:dyDescent="0.2">
      <c r="A17" s="9" t="str">
        <f>'1'!A17</f>
        <v>TALLER DE ETICA</v>
      </c>
      <c r="B17" s="9" t="s">
        <v>47</v>
      </c>
      <c r="C17" s="9" t="str">
        <f>'1'!C17</f>
        <v>105 B</v>
      </c>
      <c r="D17" s="9" t="str">
        <f>'1'!D17</f>
        <v>LADM</v>
      </c>
      <c r="E17" s="9">
        <v>27</v>
      </c>
      <c r="F17" s="9">
        <v>26</v>
      </c>
      <c r="G17" s="9"/>
      <c r="H17" s="10">
        <f t="shared" si="0"/>
        <v>0.96296296296296291</v>
      </c>
      <c r="I17" s="9">
        <f t="shared" si="1"/>
        <v>1</v>
      </c>
      <c r="J17" s="10">
        <f t="shared" si="2"/>
        <v>3.7037037037037035E-2</v>
      </c>
      <c r="K17" s="9"/>
      <c r="L17" s="10">
        <f t="shared" si="3"/>
        <v>0</v>
      </c>
      <c r="M17" s="9">
        <v>79</v>
      </c>
      <c r="N17" s="15">
        <v>0.89</v>
      </c>
    </row>
    <row r="18" spans="1:14" s="11" customFormat="1" x14ac:dyDescent="0.2">
      <c r="A18" s="9" t="str">
        <f>'1'!A18</f>
        <v>TALLER DE ETICA</v>
      </c>
      <c r="B18" s="9" t="s">
        <v>48</v>
      </c>
      <c r="C18" s="9" t="str">
        <f>'1'!C17</f>
        <v>105 B</v>
      </c>
      <c r="D18" s="9" t="str">
        <f>'1'!D18</f>
        <v xml:space="preserve">LADM </v>
      </c>
      <c r="E18" s="9">
        <v>27</v>
      </c>
      <c r="F18" s="9">
        <v>25</v>
      </c>
      <c r="G18" s="9"/>
      <c r="H18" s="10">
        <f>F18/E18</f>
        <v>0.92592592592592593</v>
      </c>
      <c r="I18" s="9">
        <f t="shared" si="1"/>
        <v>2</v>
      </c>
      <c r="J18" s="10">
        <f>I18/E18</f>
        <v>7.407407407407407E-2</v>
      </c>
      <c r="K18" s="9"/>
      <c r="L18" s="10">
        <f>K18/E18</f>
        <v>0</v>
      </c>
      <c r="M18" s="9">
        <v>73</v>
      </c>
      <c r="N18" s="15">
        <v>0.84</v>
      </c>
    </row>
    <row r="19" spans="1:14" s="11" customFormat="1" x14ac:dyDescent="0.2">
      <c r="A19" s="9" t="str">
        <f>'1'!A18</f>
        <v>TALLER DE ETICA</v>
      </c>
      <c r="B19" s="9" t="s">
        <v>47</v>
      </c>
      <c r="C19" s="9" t="str">
        <f>'1'!C18</f>
        <v>105 C</v>
      </c>
      <c r="D19" s="9" t="str">
        <f>'1'!D18</f>
        <v xml:space="preserve">LADM </v>
      </c>
      <c r="E19" s="9">
        <v>28</v>
      </c>
      <c r="F19" s="9">
        <v>27</v>
      </c>
      <c r="G19" s="9"/>
      <c r="H19" s="10">
        <f>F19/E19</f>
        <v>0.9642857142857143</v>
      </c>
      <c r="I19" s="9">
        <f t="shared" si="1"/>
        <v>1</v>
      </c>
      <c r="J19" s="10">
        <f>I19/E19</f>
        <v>3.5714285714285712E-2</v>
      </c>
      <c r="K19" s="9"/>
      <c r="L19" s="10">
        <f>K19/E19</f>
        <v>0</v>
      </c>
      <c r="M19" s="9">
        <v>85</v>
      </c>
      <c r="N19" s="15">
        <v>0.94</v>
      </c>
    </row>
    <row r="20" spans="1:14" s="11" customFormat="1" x14ac:dyDescent="0.2">
      <c r="A20" s="29" t="s">
        <v>31</v>
      </c>
      <c r="B20" s="29" t="s">
        <v>48</v>
      </c>
      <c r="C20" s="9" t="str">
        <f>'1'!C18</f>
        <v>105 C</v>
      </c>
      <c r="D20" s="9" t="str">
        <f>'1'!D18</f>
        <v xml:space="preserve">LADM </v>
      </c>
      <c r="E20" s="9">
        <v>28</v>
      </c>
      <c r="F20" s="30">
        <v>27</v>
      </c>
      <c r="G20" s="30"/>
      <c r="H20" s="10">
        <f>F20/E20</f>
        <v>0.9642857142857143</v>
      </c>
      <c r="I20" s="9">
        <f t="shared" si="1"/>
        <v>1</v>
      </c>
      <c r="J20" s="10">
        <f>I20/E20</f>
        <v>3.5714285714285712E-2</v>
      </c>
      <c r="K20" s="9"/>
      <c r="L20" s="10">
        <f>K20/E20</f>
        <v>0</v>
      </c>
      <c r="M20" s="9">
        <v>75</v>
      </c>
      <c r="N20" s="15">
        <v>0.83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186</v>
      </c>
      <c r="F28" s="17">
        <f>SUM(F14:F27)</f>
        <v>179</v>
      </c>
      <c r="G28" s="17">
        <f>SUM(G14:G27)</f>
        <v>0</v>
      </c>
      <c r="H28" s="18">
        <f>SUM(F28:G28)/E28</f>
        <v>0.9623655913978495</v>
      </c>
      <c r="I28" s="17">
        <f t="shared" si="1"/>
        <v>7</v>
      </c>
      <c r="J28" s="18">
        <f t="shared" si="2"/>
        <v>3.7634408602150539E-2</v>
      </c>
      <c r="K28" s="17">
        <f>SUM(K14:K27)</f>
        <v>0</v>
      </c>
      <c r="L28" s="18">
        <f t="shared" si="3"/>
        <v>0</v>
      </c>
      <c r="M28" s="17">
        <f>AVERAGE(M14:M27)</f>
        <v>79.285714285714292</v>
      </c>
      <c r="N28" s="19">
        <f>AVERAGE(N14:N27)</f>
        <v>0.88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JOSE LUIS VAZQUEZ TOTO</v>
      </c>
      <c r="C37" s="32"/>
      <c r="D37" s="32"/>
      <c r="E37" s="13"/>
      <c r="F37" s="13"/>
      <c r="G37" s="50" t="s">
        <v>40</v>
      </c>
      <c r="H37" s="50"/>
      <c r="I37" s="50"/>
      <c r="J37" s="5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/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4" t="s">
        <v>7</v>
      </c>
      <c r="J8" s="44"/>
      <c r="K8" s="44"/>
      <c r="L8" s="38" t="str">
        <f>'1'!L8</f>
        <v>SEPTIEMBRE 2022 - ENERO 2023</v>
      </c>
      <c r="M8" s="38"/>
      <c r="N8" s="38"/>
    </row>
    <row r="10" spans="1:14" x14ac:dyDescent="0.2">
      <c r="A10" s="4" t="s">
        <v>8</v>
      </c>
      <c r="B10" s="38" t="str">
        <f>'1'!B10</f>
        <v>JOSE LUIS VAZQUEZ TOTO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JOSE LUIS VAZQUEZ TOTO</v>
      </c>
      <c r="C37" s="32"/>
      <c r="D37" s="32"/>
      <c r="E37" s="13"/>
      <c r="F37" s="13"/>
      <c r="G37" s="32"/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/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4" t="s">
        <v>7</v>
      </c>
      <c r="J8" s="44"/>
      <c r="K8" s="44"/>
      <c r="L8" s="38" t="str">
        <f>'1'!L8</f>
        <v>SEPTIEMBRE 2022 - ENERO 2023</v>
      </c>
      <c r="M8" s="38"/>
      <c r="N8" s="38"/>
    </row>
    <row r="10" spans="1:14" x14ac:dyDescent="0.2">
      <c r="A10" s="4" t="s">
        <v>8</v>
      </c>
      <c r="B10" s="38" t="str">
        <f>'1'!B10</f>
        <v>JOSE LUIS VAZQUEZ TOTO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 xml:space="preserve">IMCT 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 xml:space="preserve">LADM 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JOSE LUIS VAZQUEZ TOTO</v>
      </c>
      <c r="C37" s="32"/>
      <c r="D37" s="32"/>
      <c r="E37" s="13"/>
      <c r="F37" s="13"/>
      <c r="G37" s="32"/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Luis vat</cp:lastModifiedBy>
  <cp:revision/>
  <dcterms:created xsi:type="dcterms:W3CDTF">2021-11-22T14:45:25Z</dcterms:created>
  <dcterms:modified xsi:type="dcterms:W3CDTF">2022-11-30T22:22:09Z</dcterms:modified>
  <cp:category/>
  <cp:contentStatus/>
</cp:coreProperties>
</file>