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3SGIsem13\"/>
    </mc:Choice>
  </mc:AlternateContent>
  <xr:revisionPtr revIDLastSave="0" documentId="13_ncr:1_{8CC581F7-3B45-49D1-9CD7-0A4C4FB589D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F28" i="3" l="1"/>
  <c r="F28" i="1"/>
  <c r="N28" i="3"/>
  <c r="M28" i="3"/>
  <c r="L28" i="3"/>
  <c r="K28" i="3"/>
  <c r="I28" i="3"/>
  <c r="F28" i="2"/>
  <c r="I28" i="1"/>
  <c r="E28" i="1"/>
  <c r="N28" i="2"/>
  <c r="N28" i="1"/>
  <c r="M28" i="2"/>
  <c r="M28" i="1"/>
  <c r="L28" i="2"/>
  <c r="L28" i="1"/>
  <c r="K28" i="2"/>
  <c r="K28" i="1"/>
  <c r="I28" i="2"/>
  <c r="E28" i="2"/>
  <c r="E18" i="5" l="1"/>
  <c r="D18" i="5"/>
  <c r="C18" i="5"/>
  <c r="A18" i="5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D14" i="3"/>
  <c r="A14" i="3"/>
  <c r="B10" i="3"/>
  <c r="B37" i="3" s="1"/>
  <c r="L8" i="3"/>
  <c r="H8" i="3"/>
  <c r="E8" i="3"/>
  <c r="E18" i="2"/>
  <c r="D18" i="2"/>
  <c r="C18" i="2"/>
  <c r="A18" i="2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L8" i="2"/>
  <c r="H8" i="2"/>
  <c r="E8" i="2"/>
  <c r="B37" i="1"/>
  <c r="I17" i="1"/>
  <c r="I16" i="1"/>
  <c r="I15" i="1"/>
  <c r="I14" i="1"/>
</calcChain>
</file>

<file path=xl/sharedStrings.xml><?xml version="1.0" encoding="utf-8"?>
<sst xmlns="http://schemas.openxmlformats.org/spreadsheetml/2006/main" count="203" uniqueCount="54">
  <si>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</si>
  <si>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</si>
  <si>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</si>
  <si>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</si>
  <si>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</si>
  <si>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</si>
  <si>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</si>
  <si>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</si>
  <si>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</si>
  <si>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</si>
  <si>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</si>
  <si>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</si>
  <si>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</si>
  <si>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</si>
  <si>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</si>
  <si>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</si>
  <si>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</si>
  <si>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</si>
  <si>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</si>
  <si>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</si>
  <si>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</si>
  <si>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</si>
  <si>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</si>
  <si>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</si>
  <si>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</si>
  <si>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MATEMÁTICAS DICRETAS</t>
  </si>
  <si>
    <t>TALLER DE ÉTICA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</si>
  <si>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</si>
  <si>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</si>
  <si>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</si>
  <si>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</si>
  <si>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</si>
  <si>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</si>
  <si>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</si>
  <si>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</si>
  <si>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</si>
  <si>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</si>
  <si>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LILY ALEJANDRA MEDRANO MENDOZA</t>
  </si>
  <si>
    <t>104C</t>
  </si>
  <si>
    <t>104B</t>
  </si>
  <si>
    <t>SISTEMAS OPERATIVOS 1</t>
  </si>
  <si>
    <t>304A</t>
  </si>
  <si>
    <t>ARQUITECTURA DE COMPUTADORAS</t>
  </si>
  <si>
    <t>ISIC</t>
  </si>
  <si>
    <t xml:space="preserve"> -</t>
  </si>
  <si>
    <t>1°</t>
  </si>
  <si>
    <t>SEP 22- ENE 23</t>
  </si>
  <si>
    <t>II</t>
  </si>
  <si>
    <t>2°</t>
  </si>
  <si>
    <t>ISC. LILY ALEJANDRA MEDRANO MENDOZA</t>
  </si>
  <si>
    <t>III</t>
  </si>
  <si>
    <t>IV</t>
  </si>
  <si>
    <t xml:space="preserve"> S/E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</si>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</sst>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6" workbookViewId="0">
      <selection activeCell="F29" sqref="F29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2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45</v>
      </c>
      <c r="C8" s="30"/>
      <c r="D8" s="5" t="s">
        <v>6</v>
      </c>
      <c r="E8" s="6">
        <v>5</v>
      </c>
      <c r="F8" s="1"/>
      <c r="G8" s="4" t="s">
        <v>7</v>
      </c>
      <c r="H8" s="6">
        <v>4</v>
      </c>
      <c r="I8" s="37" t="s">
        <v>8</v>
      </c>
      <c r="J8" s="26"/>
      <c r="K8" s="26"/>
      <c r="L8" s="31" t="s">
        <v>46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1" t="s">
        <v>37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3" t="s">
        <v>13</v>
      </c>
      <c r="E12" s="33" t="s">
        <v>14</v>
      </c>
      <c r="F12" s="38" t="s">
        <v>15</v>
      </c>
      <c r="G12" s="39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4"/>
      <c r="C13" s="34"/>
      <c r="D13" s="34"/>
      <c r="E13" s="34"/>
      <c r="F13" s="8" t="s">
        <v>23</v>
      </c>
      <c r="G13" s="8" t="s">
        <v>24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25</v>
      </c>
      <c r="B14" s="10" t="s">
        <v>22</v>
      </c>
      <c r="C14" s="11" t="s">
        <v>38</v>
      </c>
      <c r="D14" s="10" t="s">
        <v>43</v>
      </c>
      <c r="E14" s="11">
        <v>23</v>
      </c>
      <c r="F14" s="11">
        <v>13</v>
      </c>
      <c r="G14" s="10"/>
      <c r="H14" s="12"/>
      <c r="I14" s="10">
        <f t="shared" ref="I14:I17" si="0">(E14-SUM(F14:G14))-K14</f>
        <v>10</v>
      </c>
      <c r="J14" s="12"/>
      <c r="K14" s="10">
        <v>0</v>
      </c>
      <c r="L14" s="12">
        <v>0</v>
      </c>
      <c r="M14" s="10">
        <v>45</v>
      </c>
      <c r="N14" s="13">
        <v>0.56999999999999995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9" t="s">
        <v>25</v>
      </c>
      <c r="B15" s="11" t="s">
        <v>22</v>
      </c>
      <c r="C15" s="11" t="s">
        <v>39</v>
      </c>
      <c r="D15" s="11" t="s">
        <v>43</v>
      </c>
      <c r="E15" s="11">
        <v>21</v>
      </c>
      <c r="F15" s="10">
        <v>9</v>
      </c>
      <c r="G15" s="10"/>
      <c r="H15" s="12"/>
      <c r="I15" s="10">
        <f t="shared" si="0"/>
        <v>12</v>
      </c>
      <c r="J15" s="12"/>
      <c r="K15" s="10">
        <v>0</v>
      </c>
      <c r="L15" s="12">
        <v>0</v>
      </c>
      <c r="M15" s="10">
        <v>31</v>
      </c>
      <c r="N15" s="13">
        <v>0.41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9" t="s">
        <v>26</v>
      </c>
      <c r="B16" s="11" t="s">
        <v>22</v>
      </c>
      <c r="C16" s="11" t="s">
        <v>39</v>
      </c>
      <c r="D16" s="11" t="s">
        <v>43</v>
      </c>
      <c r="E16" s="11">
        <v>21</v>
      </c>
      <c r="F16" s="10">
        <v>14</v>
      </c>
      <c r="G16" s="10"/>
      <c r="H16" s="12"/>
      <c r="I16" s="10">
        <f t="shared" si="0"/>
        <v>7</v>
      </c>
      <c r="J16" s="12"/>
      <c r="K16" s="10">
        <v>0</v>
      </c>
      <c r="L16" s="12">
        <v>0</v>
      </c>
      <c r="M16" s="10">
        <v>56</v>
      </c>
      <c r="N16" s="13">
        <v>0.67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9" t="s">
        <v>40</v>
      </c>
      <c r="B17" s="11" t="s">
        <v>22</v>
      </c>
      <c r="C17" s="11" t="s">
        <v>41</v>
      </c>
      <c r="D17" s="11" t="s">
        <v>43</v>
      </c>
      <c r="E17" s="11">
        <v>19</v>
      </c>
      <c r="F17" s="10">
        <v>10</v>
      </c>
      <c r="G17" s="10"/>
      <c r="H17" s="12"/>
      <c r="I17" s="10">
        <f t="shared" si="0"/>
        <v>9</v>
      </c>
      <c r="J17" s="12"/>
      <c r="K17" s="10">
        <v>0</v>
      </c>
      <c r="L17" s="12">
        <v>0</v>
      </c>
      <c r="M17" s="10">
        <v>46</v>
      </c>
      <c r="N17" s="13">
        <v>0.53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5" t="s">
        <v>42</v>
      </c>
      <c r="B18" s="10" t="s">
        <v>22</v>
      </c>
      <c r="C18" s="10" t="s">
        <v>27</v>
      </c>
      <c r="D18" s="11" t="s">
        <v>43</v>
      </c>
      <c r="E18" s="10">
        <v>24</v>
      </c>
      <c r="F18" s="10">
        <v>18</v>
      </c>
      <c r="G18" s="10"/>
      <c r="H18" s="12"/>
      <c r="I18" s="10">
        <v>6</v>
      </c>
      <c r="J18" s="12"/>
      <c r="K18" s="10">
        <v>0</v>
      </c>
      <c r="L18" s="12">
        <v>0</v>
      </c>
      <c r="M18" s="10">
        <v>63</v>
      </c>
      <c r="N18" s="13">
        <v>0.75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0"/>
      <c r="C19" s="10"/>
      <c r="D19" s="10"/>
      <c r="E19" s="10"/>
      <c r="F19" s="10"/>
      <c r="G19" s="10"/>
      <c r="H19" s="12"/>
      <c r="I19" s="10">
        <v>0</v>
      </c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0"/>
      <c r="C20" s="10"/>
      <c r="D20" s="10"/>
      <c r="E20" s="10"/>
      <c r="F20" s="10"/>
      <c r="G20" s="10"/>
      <c r="H20" s="12"/>
      <c r="I20" s="10">
        <v>0</v>
      </c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0"/>
      <c r="C21" s="10"/>
      <c r="D21" s="10"/>
      <c r="E21" s="10"/>
      <c r="F21" s="10"/>
      <c r="G21" s="10"/>
      <c r="H21" s="12"/>
      <c r="I21" s="10">
        <v>0</v>
      </c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0"/>
      <c r="C22" s="10"/>
      <c r="D22" s="10"/>
      <c r="E22" s="10"/>
      <c r="F22" s="10"/>
      <c r="G22" s="10"/>
      <c r="H22" s="12"/>
      <c r="I22" s="10">
        <v>0</v>
      </c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0"/>
      <c r="C23" s="10"/>
      <c r="D23" s="10"/>
      <c r="E23" s="10"/>
      <c r="F23" s="10"/>
      <c r="G23" s="10"/>
      <c r="H23" s="12"/>
      <c r="I23" s="10">
        <v>0</v>
      </c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0"/>
      <c r="C24" s="10"/>
      <c r="D24" s="10"/>
      <c r="E24" s="10"/>
      <c r="F24" s="10"/>
      <c r="G24" s="10"/>
      <c r="H24" s="12"/>
      <c r="I24" s="10">
        <v>0</v>
      </c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0"/>
      <c r="C25" s="10"/>
      <c r="D25" s="10"/>
      <c r="E25" s="10"/>
      <c r="F25" s="10"/>
      <c r="G25" s="10"/>
      <c r="H25" s="12"/>
      <c r="I25" s="10">
        <v>0</v>
      </c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0"/>
      <c r="C26" s="10"/>
      <c r="D26" s="10"/>
      <c r="E26" s="10"/>
      <c r="F26" s="10"/>
      <c r="G26" s="10"/>
      <c r="H26" s="12"/>
      <c r="I26" s="10">
        <v>0</v>
      </c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0"/>
      <c r="C27" s="10"/>
      <c r="D27" s="10"/>
      <c r="E27" s="10"/>
      <c r="F27" s="10"/>
      <c r="G27" s="10"/>
      <c r="H27" s="12"/>
      <c r="I27" s="10">
        <v>0</v>
      </c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 t="s">
        <v>44</v>
      </c>
      <c r="C28" s="17" t="s">
        <v>44</v>
      </c>
      <c r="D28" s="17" t="s">
        <v>44</v>
      </c>
      <c r="E28" s="17">
        <f>SUM(E14:E27)</f>
        <v>108</v>
      </c>
      <c r="F28" s="17">
        <f>SUM(F14:F27)</f>
        <v>64</v>
      </c>
      <c r="G28" s="17">
        <v>0</v>
      </c>
      <c r="H28" s="18"/>
      <c r="I28" s="17">
        <f>SUM(I14:I27)</f>
        <v>44</v>
      </c>
      <c r="J28" s="18"/>
      <c r="K28" s="17">
        <f>SUM(K14:K27)</f>
        <v>0</v>
      </c>
      <c r="L28" s="18">
        <f>SUM(L14:L27)</f>
        <v>0</v>
      </c>
      <c r="M28" s="17">
        <f>ROUND((AVERAGE(M14:M27)),0)</f>
        <v>48</v>
      </c>
      <c r="N28" s="23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5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6" t="s">
        <v>30</v>
      </c>
      <c r="C33" s="26"/>
      <c r="D33" s="26"/>
      <c r="E33" s="1"/>
      <c r="F33" s="1"/>
      <c r="G33" s="27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7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8" t="s">
        <v>32</v>
      </c>
      <c r="B35" s="26"/>
      <c r="C35" s="7"/>
      <c r="D35" s="1"/>
      <c r="E35" s="48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3" t="str">
        <f>B10</f>
        <v>LILY ALEJANDRA MEDRANO MENDOZA</v>
      </c>
      <c r="C37" s="26"/>
      <c r="D37" s="26"/>
      <c r="E37" s="22"/>
      <c r="F37" s="22"/>
      <c r="G37" s="44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8" zoomScale="80" zoomScaleNormal="80" workbookViewId="0">
      <selection activeCell="F28" sqref="F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2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48</v>
      </c>
      <c r="C8" s="30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7" t="s">
        <v>8</v>
      </c>
      <c r="J8" s="26"/>
      <c r="K8" s="26"/>
      <c r="L8" s="31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1" t="str">
        <f>'1'!B10</f>
        <v>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3" t="s">
        <v>13</v>
      </c>
      <c r="E12" s="33" t="s">
        <v>14</v>
      </c>
      <c r="F12" s="38" t="s">
        <v>15</v>
      </c>
      <c r="G12" s="39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4"/>
      <c r="C13" s="34"/>
      <c r="D13" s="34"/>
      <c r="E13" s="34"/>
      <c r="F13" s="8" t="s">
        <v>23</v>
      </c>
      <c r="G13" s="8" t="s">
        <v>24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24" t="s">
        <v>47</v>
      </c>
      <c r="C14" s="10" t="str">
        <f>'1'!C14</f>
        <v>104C</v>
      </c>
      <c r="D14" s="10" t="str">
        <f>'1'!D14</f>
        <v>ISIC</v>
      </c>
      <c r="E14" s="10">
        <f>'1'!E14</f>
        <v>23</v>
      </c>
      <c r="F14" s="10">
        <v>5</v>
      </c>
      <c r="G14" s="10"/>
      <c r="H14" s="12"/>
      <c r="I14" s="10">
        <v>18</v>
      </c>
      <c r="J14" s="12"/>
      <c r="K14" s="10">
        <v>0</v>
      </c>
      <c r="L14" s="12">
        <v>0</v>
      </c>
      <c r="M14" s="10">
        <v>17</v>
      </c>
      <c r="N14" s="13">
        <v>0.22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MATEMÁTICAS DICRETAS</v>
      </c>
      <c r="B15" s="24" t="s">
        <v>47</v>
      </c>
      <c r="C15" s="10" t="str">
        <f>'1'!C15</f>
        <v>104B</v>
      </c>
      <c r="D15" s="10" t="str">
        <f>'1'!D15</f>
        <v>ISIC</v>
      </c>
      <c r="E15" s="10">
        <f>'1'!E15</f>
        <v>21</v>
      </c>
      <c r="F15" s="10">
        <v>15</v>
      </c>
      <c r="G15" s="10"/>
      <c r="H15" s="12"/>
      <c r="I15" s="10">
        <v>6</v>
      </c>
      <c r="J15" s="12"/>
      <c r="K15" s="10">
        <v>0</v>
      </c>
      <c r="L15" s="12">
        <v>0</v>
      </c>
      <c r="M15" s="10">
        <v>55</v>
      </c>
      <c r="N15" s="13">
        <v>0.68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TALLER DE ÉTICA</v>
      </c>
      <c r="B16" s="24" t="s">
        <v>47</v>
      </c>
      <c r="C16" s="10" t="str">
        <f>'1'!C16</f>
        <v>104B</v>
      </c>
      <c r="D16" s="10" t="str">
        <f>'1'!D16</f>
        <v>ISIC</v>
      </c>
      <c r="E16" s="10">
        <f>'1'!E16</f>
        <v>21</v>
      </c>
      <c r="F16" s="10">
        <v>14</v>
      </c>
      <c r="G16" s="10"/>
      <c r="H16" s="12"/>
      <c r="I16" s="10">
        <v>7</v>
      </c>
      <c r="J16" s="12"/>
      <c r="K16" s="10">
        <v>0</v>
      </c>
      <c r="L16" s="12">
        <v>0</v>
      </c>
      <c r="M16" s="10">
        <v>60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OPERATIVOS 1</v>
      </c>
      <c r="B17" s="24" t="s">
        <v>47</v>
      </c>
      <c r="C17" s="10" t="str">
        <f>'1'!C17</f>
        <v>304A</v>
      </c>
      <c r="D17" s="10" t="str">
        <f>'1'!D17</f>
        <v>ISIC</v>
      </c>
      <c r="E17" s="10">
        <f>'1'!E17</f>
        <v>19</v>
      </c>
      <c r="F17" s="10">
        <v>19</v>
      </c>
      <c r="G17" s="10"/>
      <c r="H17" s="12"/>
      <c r="I17" s="10">
        <v>0</v>
      </c>
      <c r="J17" s="12"/>
      <c r="K17" s="10">
        <v>0</v>
      </c>
      <c r="L17" s="12">
        <v>0</v>
      </c>
      <c r="M17" s="10">
        <v>87</v>
      </c>
      <c r="N17" s="13">
        <v>0.63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ARQUITECTURA DE COMPUTADORAS</v>
      </c>
      <c r="B18" s="24" t="s">
        <v>47</v>
      </c>
      <c r="C18" s="10" t="str">
        <f>'1'!C18</f>
        <v>504A</v>
      </c>
      <c r="D18" s="10" t="str">
        <f>'1'!D18</f>
        <v>ISIC</v>
      </c>
      <c r="E18" s="10">
        <f>'1'!E18</f>
        <v>24</v>
      </c>
      <c r="F18" s="10">
        <v>22</v>
      </c>
      <c r="G18" s="10"/>
      <c r="H18" s="12"/>
      <c r="I18" s="10">
        <v>2</v>
      </c>
      <c r="J18" s="12"/>
      <c r="K18" s="10">
        <v>0</v>
      </c>
      <c r="L18" s="12">
        <v>0</v>
      </c>
      <c r="M18" s="10">
        <v>82</v>
      </c>
      <c r="N18" s="13">
        <v>0.83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 t="s">
        <v>44</v>
      </c>
      <c r="C28" s="17" t="s">
        <v>44</v>
      </c>
      <c r="D28" s="17" t="s">
        <v>44</v>
      </c>
      <c r="E28" s="17">
        <f>SUM(E14:E27)</f>
        <v>108</v>
      </c>
      <c r="F28" s="17">
        <f>SUM(F14:F27)</f>
        <v>75</v>
      </c>
      <c r="G28" s="17">
        <v>0</v>
      </c>
      <c r="H28" s="18"/>
      <c r="I28" s="17">
        <f>SUM(I14:I27)</f>
        <v>33</v>
      </c>
      <c r="J28" s="18"/>
      <c r="K28" s="17">
        <f>SUM(K14:K27)</f>
        <v>0</v>
      </c>
      <c r="L28" s="18">
        <f>SUM(L14:L27)</f>
        <v>0</v>
      </c>
      <c r="M28" s="17">
        <f>ROUND((AVERAGE(M14:M27)),0)</f>
        <v>60</v>
      </c>
      <c r="N28" s="19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5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6" t="s">
        <v>30</v>
      </c>
      <c r="C33" s="26"/>
      <c r="D33" s="26"/>
      <c r="E33" s="1"/>
      <c r="F33" s="1"/>
      <c r="G33" s="27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7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8" t="s">
        <v>32</v>
      </c>
      <c r="B35" s="26"/>
      <c r="C35" s="7"/>
      <c r="D35" s="1"/>
      <c r="E35" s="48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">
        <v>49</v>
      </c>
      <c r="C37" s="50"/>
      <c r="D37" s="50"/>
      <c r="E37" s="22"/>
      <c r="F37" s="22"/>
      <c r="G37" s="44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12" workbookViewId="0">
      <selection activeCell="A30" sqref="A30:N30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2" t="s">
        <v>35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>
        <v>3</v>
      </c>
      <c r="C8" s="30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7" t="s">
        <v>8</v>
      </c>
      <c r="J8" s="26"/>
      <c r="K8" s="26"/>
      <c r="L8" s="31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1" t="str">
        <f>'1'!B10</f>
        <v>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3" t="s">
        <v>13</v>
      </c>
      <c r="E12" s="33" t="s">
        <v>14</v>
      </c>
      <c r="F12" s="38" t="s">
        <v>15</v>
      </c>
      <c r="G12" s="39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4"/>
      <c r="C13" s="34"/>
      <c r="D13" s="34"/>
      <c r="E13" s="34"/>
      <c r="F13" s="8" t="s">
        <v>23</v>
      </c>
      <c r="G13" s="8" t="s">
        <v>24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 t="s">
        <v>50</v>
      </c>
      <c r="C14" s="10" t="s">
        <v>38</v>
      </c>
      <c r="D14" s="10" t="str">
        <f>'1'!D14</f>
        <v>ISIC</v>
      </c>
      <c r="E14" s="10">
        <f>'1'!E14</f>
        <v>23</v>
      </c>
      <c r="F14" s="11">
        <v>14</v>
      </c>
      <c r="G14" s="10"/>
      <c r="H14" s="12"/>
      <c r="I14" s="10">
        <v>9</v>
      </c>
      <c r="J14" s="12"/>
      <c r="K14" s="10">
        <v>0</v>
      </c>
      <c r="L14" s="12">
        <v>0</v>
      </c>
      <c r="M14" s="10">
        <v>49</v>
      </c>
      <c r="N14" s="13">
        <v>0.61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MATEMÁTICAS DICRETAS</v>
      </c>
      <c r="B15" s="10" t="s">
        <v>52</v>
      </c>
      <c r="C15" s="10" t="str">
        <f>'1'!C15</f>
        <v>104B</v>
      </c>
      <c r="D15" s="10" t="str">
        <f>'1'!D15</f>
        <v>ISIC</v>
      </c>
      <c r="E15" s="10">
        <f>'1'!E15</f>
        <v>21</v>
      </c>
      <c r="F15" s="10" t="s">
        <v>53</v>
      </c>
      <c r="G15" s="10"/>
      <c r="H15" s="12"/>
      <c r="I15" s="10">
        <v>21</v>
      </c>
      <c r="J15" s="12"/>
      <c r="K15" s="10">
        <v>0</v>
      </c>
      <c r="L15" s="12">
        <v>0</v>
      </c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TALLER DE ÉTICA</v>
      </c>
      <c r="B16" s="10" t="s">
        <v>50</v>
      </c>
      <c r="C16" s="10" t="str">
        <f>'1'!C16</f>
        <v>104B</v>
      </c>
      <c r="D16" s="10" t="str">
        <f>'1'!D16</f>
        <v>ISIC</v>
      </c>
      <c r="E16" s="10">
        <f>'1'!E16</f>
        <v>21</v>
      </c>
      <c r="F16" s="10">
        <v>17</v>
      </c>
      <c r="G16" s="10"/>
      <c r="H16" s="12"/>
      <c r="I16" s="10">
        <v>4</v>
      </c>
      <c r="J16" s="12"/>
      <c r="K16" s="10">
        <v>0</v>
      </c>
      <c r="L16" s="12">
        <v>0</v>
      </c>
      <c r="M16" s="10">
        <v>71</v>
      </c>
      <c r="N16" s="13">
        <v>0.81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OPERATIVOS 1</v>
      </c>
      <c r="B17" s="10" t="s">
        <v>50</v>
      </c>
      <c r="C17" s="10" t="str">
        <f>'1'!C17</f>
        <v>304A</v>
      </c>
      <c r="D17" s="10" t="str">
        <f>'1'!D17</f>
        <v>ISIC</v>
      </c>
      <c r="E17" s="10">
        <f>'1'!E17</f>
        <v>19</v>
      </c>
      <c r="F17" s="10">
        <v>16</v>
      </c>
      <c r="G17" s="10"/>
      <c r="H17" s="12"/>
      <c r="I17" s="10">
        <v>3</v>
      </c>
      <c r="J17" s="12"/>
      <c r="K17" s="10">
        <v>0</v>
      </c>
      <c r="L17" s="12">
        <v>0</v>
      </c>
      <c r="M17" s="10">
        <v>75</v>
      </c>
      <c r="N17" s="13">
        <v>0.84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ARQUITECTURA DE COMPUTADORAS</v>
      </c>
      <c r="B18" s="10" t="s">
        <v>50</v>
      </c>
      <c r="C18" s="10" t="str">
        <f>'1'!C18</f>
        <v>504A</v>
      </c>
      <c r="D18" s="10" t="str">
        <f>'1'!D18</f>
        <v>ISIC</v>
      </c>
      <c r="E18" s="10">
        <f>'1'!E18</f>
        <v>24</v>
      </c>
      <c r="F18" s="10">
        <v>24</v>
      </c>
      <c r="G18" s="10"/>
      <c r="H18" s="12"/>
      <c r="I18" s="10">
        <v>0</v>
      </c>
      <c r="J18" s="12"/>
      <c r="K18" s="10">
        <v>0</v>
      </c>
      <c r="L18" s="12">
        <v>0</v>
      </c>
      <c r="M18" s="10">
        <v>90</v>
      </c>
      <c r="N18" s="13">
        <v>0.57999999999999996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 t="s">
        <v>40</v>
      </c>
      <c r="B19" s="10" t="s">
        <v>51</v>
      </c>
      <c r="C19" s="11" t="s">
        <v>41</v>
      </c>
      <c r="D19" s="10" t="s">
        <v>43</v>
      </c>
      <c r="E19" s="10">
        <v>19</v>
      </c>
      <c r="F19" s="10">
        <v>16</v>
      </c>
      <c r="G19" s="10"/>
      <c r="H19" s="12"/>
      <c r="I19" s="10">
        <v>3</v>
      </c>
      <c r="J19" s="12"/>
      <c r="K19" s="10">
        <v>0</v>
      </c>
      <c r="L19" s="12">
        <v>0</v>
      </c>
      <c r="M19" s="10">
        <v>76</v>
      </c>
      <c r="N19" s="13">
        <v>0.84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0"/>
      <c r="C20" s="11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0"/>
      <c r="C21" s="11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0"/>
      <c r="C22" s="11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0"/>
      <c r="C23" s="11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>
      <c r="A28" s="16" t="s">
        <v>28</v>
      </c>
      <c r="B28" s="17"/>
      <c r="C28" s="17"/>
      <c r="D28" s="17"/>
      <c r="E28" s="17">
        <f>SUM(E14:E27)</f>
        <v>127</v>
      </c>
      <c r="F28" s="17">
        <f>SUM(F14:F27)</f>
        <v>87</v>
      </c>
      <c r="G28" s="17"/>
      <c r="H28" s="18"/>
      <c r="I28" s="17">
        <f>SUM(I14:I27)</f>
        <v>40</v>
      </c>
      <c r="J28" s="18"/>
      <c r="K28" s="17">
        <f>SUM(K14:K27)</f>
        <v>0</v>
      </c>
      <c r="L28" s="18">
        <f>K28/E28</f>
        <v>0</v>
      </c>
      <c r="M28" s="17">
        <f>AVERAGE(M14:M27)</f>
        <v>72.2</v>
      </c>
      <c r="N28" s="18">
        <f>AVERAGE(N14:N27)</f>
        <v>0.73599999999999999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5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6" t="s">
        <v>30</v>
      </c>
      <c r="C33" s="26"/>
      <c r="D33" s="26"/>
      <c r="E33" s="1"/>
      <c r="F33" s="1"/>
      <c r="G33" s="27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7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8" t="s">
        <v>32</v>
      </c>
      <c r="B35" s="26"/>
      <c r="C35" s="7"/>
      <c r="D35" s="1"/>
      <c r="E35" s="48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3" t="str">
        <f>B10</f>
        <v>LILY ALEJANDRA MEDRANO MENDOZA</v>
      </c>
      <c r="C37" s="26"/>
      <c r="D37" s="26"/>
      <c r="E37" s="22"/>
      <c r="F37" s="22"/>
      <c r="G37" s="44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2" workbookViewId="0">
      <selection activeCell="I14" sqref="I14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2" t="s">
        <v>35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>
        <v>4</v>
      </c>
      <c r="C8" s="30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7" t="s">
        <v>8</v>
      </c>
      <c r="J8" s="26"/>
      <c r="K8" s="26"/>
      <c r="L8" s="31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1" t="str">
        <f>'1'!B10</f>
        <v>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3" t="s">
        <v>13</v>
      </c>
      <c r="E12" s="33" t="s">
        <v>14</v>
      </c>
      <c r="F12" s="38" t="s">
        <v>15</v>
      </c>
      <c r="G12" s="39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4"/>
      <c r="C13" s="34"/>
      <c r="D13" s="34"/>
      <c r="E13" s="34"/>
      <c r="F13" s="8" t="s">
        <v>23</v>
      </c>
      <c r="G13" s="8" t="s">
        <v>24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/>
      <c r="C14" s="10" t="str">
        <f>'1'!C14</f>
        <v>104C</v>
      </c>
      <c r="D14" s="10" t="str">
        <f>'1'!D14</f>
        <v>ISIC</v>
      </c>
      <c r="E14" s="10">
        <f>'1'!E14</f>
        <v>23</v>
      </c>
      <c r="F14" s="10"/>
      <c r="G14" s="10"/>
      <c r="H14" s="12"/>
      <c r="I14" s="10"/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MATEMÁTICAS DICRETAS</v>
      </c>
      <c r="B15" s="10"/>
      <c r="C15" s="10" t="str">
        <f>'1'!C15</f>
        <v>104B</v>
      </c>
      <c r="D15" s="10" t="str">
        <f>'1'!D15</f>
        <v>ISIC</v>
      </c>
      <c r="E15" s="10">
        <f>'1'!E15</f>
        <v>21</v>
      </c>
      <c r="F15" s="10"/>
      <c r="G15" s="10"/>
      <c r="H15" s="12"/>
      <c r="I15" s="10"/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TALLER DE ÉTICA</v>
      </c>
      <c r="B16" s="10"/>
      <c r="C16" s="10" t="str">
        <f>'1'!C16</f>
        <v>104B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/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OPERATIVOS 1</v>
      </c>
      <c r="B17" s="10"/>
      <c r="C17" s="10" t="str">
        <f>'1'!C17</f>
        <v>304A</v>
      </c>
      <c r="D17" s="10" t="str">
        <f>'1'!D17</f>
        <v>ISIC</v>
      </c>
      <c r="E17" s="10">
        <f>'1'!E17</f>
        <v>19</v>
      </c>
      <c r="F17" s="10"/>
      <c r="G17" s="10"/>
      <c r="H17" s="12"/>
      <c r="I17" s="10"/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ARQUITECTURA DE COMPUTADORAS</v>
      </c>
      <c r="B18" s="10"/>
      <c r="C18" s="10" t="str">
        <f>'1'!C18</f>
        <v>504A</v>
      </c>
      <c r="D18" s="10" t="str">
        <f>'1'!D18</f>
        <v>ISIC</v>
      </c>
      <c r="E18" s="10">
        <f>'1'!E18</f>
        <v>24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5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6" t="s">
        <v>30</v>
      </c>
      <c r="C33" s="26"/>
      <c r="D33" s="26"/>
      <c r="E33" s="1"/>
      <c r="F33" s="1"/>
      <c r="G33" s="27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7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8" t="s">
        <v>32</v>
      </c>
      <c r="B35" s="26"/>
      <c r="C35" s="7"/>
      <c r="D35" s="1"/>
      <c r="E35" s="48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3" t="str">
        <f>B10</f>
        <v>LILY ALEJANDRA MEDRANO MENDOZA</v>
      </c>
      <c r="C37" s="26"/>
      <c r="D37" s="26"/>
      <c r="E37" s="22"/>
      <c r="F37" s="22"/>
      <c r="G37" s="44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8" workbookViewId="0">
      <selection activeCell="B28" sqref="B28:N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2" t="s">
        <v>35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36</v>
      </c>
      <c r="C8" s="30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37" t="s">
        <v>8</v>
      </c>
      <c r="J8" s="26"/>
      <c r="K8" s="26"/>
      <c r="L8" s="31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1" t="str">
        <f>'1'!B10</f>
        <v>LILY ALEJANDRA MEDRANO MENDOZA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0" t="s">
        <v>10</v>
      </c>
      <c r="B12" s="42" t="s">
        <v>11</v>
      </c>
      <c r="C12" s="42" t="s">
        <v>12</v>
      </c>
      <c r="D12" s="33" t="s">
        <v>13</v>
      </c>
      <c r="E12" s="33" t="s">
        <v>14</v>
      </c>
      <c r="F12" s="38" t="s">
        <v>15</v>
      </c>
      <c r="G12" s="39"/>
      <c r="H12" s="33" t="s">
        <v>16</v>
      </c>
      <c r="I12" s="33" t="s">
        <v>17</v>
      </c>
      <c r="J12" s="33" t="s">
        <v>18</v>
      </c>
      <c r="K12" s="33" t="s">
        <v>19</v>
      </c>
      <c r="L12" s="33" t="s">
        <v>20</v>
      </c>
      <c r="M12" s="33" t="s">
        <v>21</v>
      </c>
      <c r="N12" s="35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1"/>
      <c r="B13" s="34"/>
      <c r="C13" s="34"/>
      <c r="D13" s="34"/>
      <c r="E13" s="34"/>
      <c r="F13" s="8" t="s">
        <v>23</v>
      </c>
      <c r="G13" s="8" t="s">
        <v>24</v>
      </c>
      <c r="H13" s="34"/>
      <c r="I13" s="34"/>
      <c r="J13" s="34"/>
      <c r="K13" s="34"/>
      <c r="L13" s="34"/>
      <c r="M13" s="34"/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/>
      <c r="C14" s="10" t="str">
        <f>'1'!C14</f>
        <v>104C</v>
      </c>
      <c r="D14" s="10" t="str">
        <f>'1'!D14</f>
        <v>ISIC</v>
      </c>
      <c r="E14" s="10">
        <f>'1'!E14</f>
        <v>23</v>
      </c>
      <c r="F14" s="11"/>
      <c r="G14" s="11"/>
      <c r="H14" s="12"/>
      <c r="I14" s="10"/>
      <c r="J14" s="12"/>
      <c r="K14" s="11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MATEMÁTICAS DICRETAS</v>
      </c>
      <c r="B15" s="10"/>
      <c r="C15" s="10" t="str">
        <f>'1'!C15</f>
        <v>104B</v>
      </c>
      <c r="D15" s="10" t="str">
        <f>'1'!D15</f>
        <v>ISIC</v>
      </c>
      <c r="E15" s="10">
        <f>'1'!E15</f>
        <v>21</v>
      </c>
      <c r="F15" s="10"/>
      <c r="G15" s="10"/>
      <c r="H15" s="12"/>
      <c r="I15" s="10"/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TALLER DE ÉTICA</v>
      </c>
      <c r="B16" s="10"/>
      <c r="C16" s="10" t="str">
        <f>'1'!C16</f>
        <v>104B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/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OPERATIVOS 1</v>
      </c>
      <c r="B17" s="10"/>
      <c r="C17" s="10" t="str">
        <f>'1'!C17</f>
        <v>304A</v>
      </c>
      <c r="D17" s="10" t="str">
        <f>'1'!D17</f>
        <v>ISIC</v>
      </c>
      <c r="E17" s="10">
        <f>'1'!E17</f>
        <v>19</v>
      </c>
      <c r="F17" s="10"/>
      <c r="G17" s="10"/>
      <c r="H17" s="12"/>
      <c r="I17" s="10"/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ARQUITECTURA DE COMPUTADORAS</v>
      </c>
      <c r="B18" s="10"/>
      <c r="C18" s="10" t="str">
        <f>'1'!C18</f>
        <v>504A</v>
      </c>
      <c r="D18" s="10" t="str">
        <f>'1'!D18</f>
        <v>ISIC</v>
      </c>
      <c r="E18" s="10">
        <f>'1'!E18</f>
        <v>24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5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6" t="s">
        <v>30</v>
      </c>
      <c r="C33" s="26"/>
      <c r="D33" s="26"/>
      <c r="E33" s="1"/>
      <c r="F33" s="1"/>
      <c r="G33" s="27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7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8" t="s">
        <v>32</v>
      </c>
      <c r="B35" s="26"/>
      <c r="C35" s="7"/>
      <c r="D35" s="1"/>
      <c r="E35" s="48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3" t="str">
        <f>B10</f>
        <v>LILY ALEJANDRA MEDRANO MENDOZA</v>
      </c>
      <c r="C37" s="26"/>
      <c r="D37" s="26"/>
      <c r="E37" s="22"/>
      <c r="F37" s="22"/>
      <c r="G37" s="44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2022-10-19T17:17:48Z</cp:lastPrinted>
  <dcterms:created xsi:type="dcterms:W3CDTF">2021-11-22T14:45:25Z</dcterms:created>
  <dcterms:modified xsi:type="dcterms:W3CDTF">2022-12-01T17:35:43Z</dcterms:modified>
</cp:coreProperties>
</file>