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TECNOLOGICO2022\Agosto-Diciembre22Ene23\Reportes\RFSGI160123\"/>
    </mc:Choice>
  </mc:AlternateContent>
  <xr:revisionPtr revIDLastSave="0" documentId="13_ncr:1_{1F52C853-A3A9-4D5C-AA34-7AF28E1D45C9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81029"/>
  <extLs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N28" i="5" l="1"/>
  <c r="M28" i="5"/>
  <c r="L15" i="5"/>
  <c r="L16" i="5"/>
  <c r="L17" i="5"/>
  <c r="L18" i="5"/>
  <c r="L14" i="5"/>
  <c r="L28" i="5"/>
  <c r="K28" i="5"/>
  <c r="J15" i="5"/>
  <c r="J16" i="5"/>
  <c r="J17" i="5"/>
  <c r="J18" i="5"/>
  <c r="J14" i="5"/>
  <c r="H15" i="5"/>
  <c r="H16" i="5"/>
  <c r="H17" i="5"/>
  <c r="H18" i="5"/>
  <c r="H14" i="5"/>
  <c r="H28" i="5"/>
  <c r="G28" i="5"/>
  <c r="F28" i="5"/>
  <c r="N28" i="4"/>
  <c r="M28" i="4"/>
  <c r="K28" i="4"/>
  <c r="I28" i="4"/>
  <c r="F28" i="4"/>
  <c r="F28" i="3"/>
  <c r="F28" i="1"/>
  <c r="N28" i="3"/>
  <c r="M28" i="3"/>
  <c r="K28" i="3"/>
  <c r="I28" i="3"/>
  <c r="F28" i="2"/>
  <c r="E28" i="1"/>
  <c r="N28" i="2"/>
  <c r="N28" i="1"/>
  <c r="M28" i="2"/>
  <c r="M28" i="1"/>
  <c r="L28" i="2"/>
  <c r="L28" i="1"/>
  <c r="K28" i="2"/>
  <c r="K28" i="1"/>
  <c r="I28" i="2"/>
  <c r="E18" i="5" l="1"/>
  <c r="D18" i="5"/>
  <c r="C18" i="5"/>
  <c r="A18" i="5"/>
  <c r="E17" i="5"/>
  <c r="D17" i="5"/>
  <c r="C17" i="5"/>
  <c r="A17" i="5"/>
  <c r="E16" i="5"/>
  <c r="D16" i="5"/>
  <c r="C16" i="5"/>
  <c r="A16" i="5"/>
  <c r="E15" i="5"/>
  <c r="D15" i="5"/>
  <c r="C15" i="5"/>
  <c r="A15" i="5"/>
  <c r="E14" i="5"/>
  <c r="E28" i="5" s="1"/>
  <c r="I28" i="5" s="1"/>
  <c r="J28" i="5" s="1"/>
  <c r="D14" i="5"/>
  <c r="C14" i="5"/>
  <c r="A14" i="5"/>
  <c r="B10" i="5"/>
  <c r="B37" i="5" s="1"/>
  <c r="L8" i="5"/>
  <c r="H8" i="5"/>
  <c r="E8" i="5"/>
  <c r="E18" i="4"/>
  <c r="D18" i="4"/>
  <c r="C18" i="4"/>
  <c r="A18" i="4"/>
  <c r="E17" i="4"/>
  <c r="D17" i="4"/>
  <c r="C17" i="4"/>
  <c r="A17" i="4"/>
  <c r="E16" i="4"/>
  <c r="D16" i="4"/>
  <c r="C16" i="4"/>
  <c r="A16" i="4"/>
  <c r="E15" i="4"/>
  <c r="D15" i="4"/>
  <c r="C15" i="4"/>
  <c r="A15" i="4"/>
  <c r="E14" i="4"/>
  <c r="E28" i="4" s="1"/>
  <c r="L28" i="4" s="1"/>
  <c r="D14" i="4"/>
  <c r="C14" i="4"/>
  <c r="A14" i="4"/>
  <c r="B10" i="4"/>
  <c r="B37" i="4" s="1"/>
  <c r="L8" i="4"/>
  <c r="H8" i="4"/>
  <c r="E8" i="4"/>
  <c r="E18" i="3"/>
  <c r="D18" i="3"/>
  <c r="C18" i="3"/>
  <c r="A18" i="3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E28" i="3" s="1"/>
  <c r="L28" i="3" s="1"/>
  <c r="D14" i="3"/>
  <c r="A14" i="3"/>
  <c r="B10" i="3"/>
  <c r="B37" i="3" s="1"/>
  <c r="L8" i="3"/>
  <c r="H8" i="3"/>
  <c r="E8" i="3"/>
  <c r="E18" i="2"/>
  <c r="D18" i="2"/>
  <c r="C18" i="2"/>
  <c r="A18" i="2"/>
  <c r="E17" i="2"/>
  <c r="D17" i="2"/>
  <c r="C17" i="2"/>
  <c r="A17" i="2"/>
  <c r="E16" i="2"/>
  <c r="D16" i="2"/>
  <c r="C16" i="2"/>
  <c r="A16" i="2"/>
  <c r="E15" i="2"/>
  <c r="D15" i="2"/>
  <c r="C15" i="2"/>
  <c r="A15" i="2"/>
  <c r="E14" i="2"/>
  <c r="E28" i="2" s="1"/>
  <c r="D14" i="2"/>
  <c r="C14" i="2"/>
  <c r="A14" i="2"/>
  <c r="B10" i="2"/>
  <c r="L8" i="2"/>
  <c r="H8" i="2"/>
  <c r="E8" i="2"/>
  <c r="B37" i="1"/>
  <c r="I17" i="1"/>
  <c r="I16" i="1"/>
  <c r="I15" i="1"/>
  <c r="I14" i="1"/>
  <c r="I28" i="1" l="1"/>
</calcChain>
</file>

<file path=xl/sharedStrings.xml><?xml version="1.0" encoding="utf-8"?>
<sst xmlns="http://schemas.openxmlformats.org/spreadsheetml/2006/main" count="244" uniqueCount="57">
  <si>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</si>
  <si>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</si>
  <si>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</si>
  <si>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</si>
  <si>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</si>
  <si>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</si>
  <si>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</si>
  <si>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</si>
  <si>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</si>
  <si>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</si>
  <si>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</si>
  <si>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</si>
  <si>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</si>
  <si>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</si>
  <si>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</si>
  <si>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</si>
  <si>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</si>
  <si>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</si>
  <si>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</si>
  <si>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</si>
  <si>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</si>
  <si>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</si>
  <si>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</si>
  <si>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</si>
  <si>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</si>
  <si>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MATEMÁTICAS DICRETAS</t>
  </si>
  <si>
    <t>TALLER DE ÉTICA</t>
  </si>
  <si>
    <t>504A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</si>
  <si>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</si>
  <si>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</si>
  <si>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</si>
  <si>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</si>
  <si>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</si>
  <si>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</si>
  <si>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</si>
  <si>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</si>
  <si>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</si>
  <si>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LILY ALEJANDRA MEDRANO MENDOZA</t>
  </si>
  <si>
    <t>104C</t>
  </si>
  <si>
    <t>104B</t>
  </si>
  <si>
    <t>SISTEMAS OPERATIVOS 1</t>
  </si>
  <si>
    <t>304A</t>
  </si>
  <si>
    <t>ARQUITECTURA DE COMPUTADORAS</t>
  </si>
  <si>
    <t>ISIC</t>
  </si>
  <si>
    <t xml:space="preserve"> -</t>
  </si>
  <si>
    <t>1°</t>
  </si>
  <si>
    <t>SEP 22- ENE 23</t>
  </si>
  <si>
    <t>II</t>
  </si>
  <si>
    <t>2°</t>
  </si>
  <si>
    <t>ISC. LILY ALEJANDRA MEDRANO MENDOZA</t>
  </si>
  <si>
    <t>III</t>
  </si>
  <si>
    <t>IV</t>
  </si>
  <si>
    <t xml:space="preserve"> S/E</t>
  </si>
  <si>
    <t xml:space="preserve">  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</si>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</sst>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CC99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9" fontId="1" fillId="2" borderId="14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9" fontId="1" fillId="0" borderId="16" xfId="0" applyNumberFormat="1" applyFont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9" fontId="8" fillId="3" borderId="19" xfId="0" applyNumberFormat="1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A16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6" workbookViewId="0">
      <selection activeCell="I28" sqref="I2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4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4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50" t="s">
        <v>3</v>
      </c>
      <c r="B6" s="30"/>
      <c r="C6" s="30"/>
      <c r="D6" s="30"/>
      <c r="E6" s="52" t="s">
        <v>4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51" t="s">
        <v>45</v>
      </c>
      <c r="C8" s="36"/>
      <c r="D8" s="5" t="s">
        <v>6</v>
      </c>
      <c r="E8" s="6">
        <v>5</v>
      </c>
      <c r="F8" s="1"/>
      <c r="G8" s="4" t="s">
        <v>7</v>
      </c>
      <c r="H8" s="6">
        <v>4</v>
      </c>
      <c r="I8" s="46" t="s">
        <v>8</v>
      </c>
      <c r="J8" s="30"/>
      <c r="K8" s="30"/>
      <c r="L8" s="37" t="s">
        <v>46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7" t="s">
        <v>37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10</v>
      </c>
      <c r="B12" s="41" t="s">
        <v>11</v>
      </c>
      <c r="C12" s="41" t="s">
        <v>12</v>
      </c>
      <c r="D12" s="43" t="s">
        <v>13</v>
      </c>
      <c r="E12" s="43" t="s">
        <v>14</v>
      </c>
      <c r="F12" s="47" t="s">
        <v>15</v>
      </c>
      <c r="G12" s="48"/>
      <c r="H12" s="43" t="s">
        <v>16</v>
      </c>
      <c r="I12" s="43" t="s">
        <v>17</v>
      </c>
      <c r="J12" s="43" t="s">
        <v>18</v>
      </c>
      <c r="K12" s="43" t="s">
        <v>19</v>
      </c>
      <c r="L12" s="43" t="s">
        <v>20</v>
      </c>
      <c r="M12" s="43" t="s">
        <v>21</v>
      </c>
      <c r="N12" s="4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42"/>
      <c r="C13" s="42"/>
      <c r="D13" s="42"/>
      <c r="E13" s="42"/>
      <c r="F13" s="8" t="s">
        <v>23</v>
      </c>
      <c r="G13" s="8" t="s">
        <v>24</v>
      </c>
      <c r="H13" s="42"/>
      <c r="I13" s="42"/>
      <c r="J13" s="42"/>
      <c r="K13" s="42"/>
      <c r="L13" s="42"/>
      <c r="M13" s="42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9" t="s">
        <v>25</v>
      </c>
      <c r="B14" s="10" t="s">
        <v>22</v>
      </c>
      <c r="C14" s="10" t="s">
        <v>38</v>
      </c>
      <c r="D14" s="10" t="s">
        <v>43</v>
      </c>
      <c r="E14" s="10">
        <v>23</v>
      </c>
      <c r="F14" s="10">
        <v>13</v>
      </c>
      <c r="G14" s="10"/>
      <c r="H14" s="11"/>
      <c r="I14" s="10">
        <f t="shared" ref="I14:I17" si="0">(E14-SUM(F14:G14))-K14</f>
        <v>10</v>
      </c>
      <c r="J14" s="11"/>
      <c r="K14" s="10">
        <v>0</v>
      </c>
      <c r="L14" s="11">
        <v>0</v>
      </c>
      <c r="M14" s="10">
        <v>45</v>
      </c>
      <c r="N14" s="12">
        <v>0.56999999999999995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>
      <c r="A15" s="9" t="s">
        <v>25</v>
      </c>
      <c r="B15" s="10" t="s">
        <v>22</v>
      </c>
      <c r="C15" s="10" t="s">
        <v>39</v>
      </c>
      <c r="D15" s="10" t="s">
        <v>43</v>
      </c>
      <c r="E15" s="10">
        <v>21</v>
      </c>
      <c r="F15" s="10">
        <v>9</v>
      </c>
      <c r="G15" s="10"/>
      <c r="H15" s="11"/>
      <c r="I15" s="10">
        <f t="shared" si="0"/>
        <v>12</v>
      </c>
      <c r="J15" s="11"/>
      <c r="K15" s="10">
        <v>0</v>
      </c>
      <c r="L15" s="11">
        <v>0</v>
      </c>
      <c r="M15" s="10">
        <v>31</v>
      </c>
      <c r="N15" s="12">
        <v>0.41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>
      <c r="A16" s="9" t="s">
        <v>26</v>
      </c>
      <c r="B16" s="10" t="s">
        <v>22</v>
      </c>
      <c r="C16" s="10" t="s">
        <v>39</v>
      </c>
      <c r="D16" s="10" t="s">
        <v>43</v>
      </c>
      <c r="E16" s="10">
        <v>21</v>
      </c>
      <c r="F16" s="10">
        <v>14</v>
      </c>
      <c r="G16" s="10"/>
      <c r="H16" s="11"/>
      <c r="I16" s="10">
        <f t="shared" si="0"/>
        <v>7</v>
      </c>
      <c r="J16" s="11"/>
      <c r="K16" s="10">
        <v>0</v>
      </c>
      <c r="L16" s="11">
        <v>0</v>
      </c>
      <c r="M16" s="10">
        <v>56</v>
      </c>
      <c r="N16" s="12">
        <v>0.67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>
      <c r="A17" s="9" t="s">
        <v>40</v>
      </c>
      <c r="B17" s="10" t="s">
        <v>22</v>
      </c>
      <c r="C17" s="10" t="s">
        <v>41</v>
      </c>
      <c r="D17" s="10" t="s">
        <v>43</v>
      </c>
      <c r="E17" s="10">
        <v>19</v>
      </c>
      <c r="F17" s="10">
        <v>10</v>
      </c>
      <c r="G17" s="10"/>
      <c r="H17" s="11"/>
      <c r="I17" s="10">
        <f t="shared" si="0"/>
        <v>9</v>
      </c>
      <c r="J17" s="11"/>
      <c r="K17" s="10">
        <v>0</v>
      </c>
      <c r="L17" s="11">
        <v>0</v>
      </c>
      <c r="M17" s="10">
        <v>46</v>
      </c>
      <c r="N17" s="12">
        <v>0.53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>
      <c r="A18" s="14" t="s">
        <v>42</v>
      </c>
      <c r="B18" s="10" t="s">
        <v>22</v>
      </c>
      <c r="C18" s="10" t="s">
        <v>27</v>
      </c>
      <c r="D18" s="10" t="s">
        <v>43</v>
      </c>
      <c r="E18" s="10">
        <v>24</v>
      </c>
      <c r="F18" s="10">
        <v>18</v>
      </c>
      <c r="G18" s="10"/>
      <c r="H18" s="11"/>
      <c r="I18" s="10">
        <v>6</v>
      </c>
      <c r="J18" s="11"/>
      <c r="K18" s="10">
        <v>0</v>
      </c>
      <c r="L18" s="11">
        <v>0</v>
      </c>
      <c r="M18" s="10">
        <v>63</v>
      </c>
      <c r="N18" s="12">
        <v>0.75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>
      <c r="A19" s="14"/>
      <c r="B19" s="10"/>
      <c r="C19" s="10"/>
      <c r="D19" s="10"/>
      <c r="E19" s="10"/>
      <c r="F19" s="10"/>
      <c r="G19" s="10"/>
      <c r="H19" s="11"/>
      <c r="I19" s="10">
        <v>0</v>
      </c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>
      <c r="A20" s="14"/>
      <c r="B20" s="10"/>
      <c r="C20" s="10"/>
      <c r="D20" s="10"/>
      <c r="E20" s="10"/>
      <c r="F20" s="10"/>
      <c r="G20" s="10"/>
      <c r="H20" s="11"/>
      <c r="I20" s="10">
        <v>0</v>
      </c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>
      <c r="A21" s="14"/>
      <c r="B21" s="10"/>
      <c r="C21" s="10"/>
      <c r="D21" s="10"/>
      <c r="E21" s="10"/>
      <c r="F21" s="10"/>
      <c r="G21" s="10"/>
      <c r="H21" s="11"/>
      <c r="I21" s="10">
        <v>0</v>
      </c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>
      <c r="A22" s="14"/>
      <c r="B22" s="10"/>
      <c r="C22" s="10"/>
      <c r="D22" s="10"/>
      <c r="E22" s="10"/>
      <c r="F22" s="10"/>
      <c r="G22" s="10"/>
      <c r="H22" s="11"/>
      <c r="I22" s="10">
        <v>0</v>
      </c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>
      <c r="A23" s="14"/>
      <c r="B23" s="10"/>
      <c r="C23" s="10"/>
      <c r="D23" s="10"/>
      <c r="E23" s="10"/>
      <c r="F23" s="10"/>
      <c r="G23" s="10"/>
      <c r="H23" s="11"/>
      <c r="I23" s="10">
        <v>0</v>
      </c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>
      <c r="A24" s="14"/>
      <c r="B24" s="10"/>
      <c r="C24" s="10"/>
      <c r="D24" s="10"/>
      <c r="E24" s="10"/>
      <c r="F24" s="10"/>
      <c r="G24" s="10"/>
      <c r="H24" s="11"/>
      <c r="I24" s="10">
        <v>0</v>
      </c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>
      <c r="A25" s="14"/>
      <c r="B25" s="10"/>
      <c r="C25" s="10"/>
      <c r="D25" s="10"/>
      <c r="E25" s="10"/>
      <c r="F25" s="10"/>
      <c r="G25" s="10"/>
      <c r="H25" s="11"/>
      <c r="I25" s="10">
        <v>0</v>
      </c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>
      <c r="A26" s="14"/>
      <c r="B26" s="10"/>
      <c r="C26" s="10"/>
      <c r="D26" s="10"/>
      <c r="E26" s="10"/>
      <c r="F26" s="10"/>
      <c r="G26" s="10"/>
      <c r="H26" s="11"/>
      <c r="I26" s="10">
        <v>0</v>
      </c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>
      <c r="A27" s="14"/>
      <c r="B27" s="10"/>
      <c r="C27" s="10"/>
      <c r="D27" s="10"/>
      <c r="E27" s="10"/>
      <c r="F27" s="10"/>
      <c r="G27" s="10"/>
      <c r="H27" s="11"/>
      <c r="I27" s="10">
        <v>0</v>
      </c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>
      <c r="A28" s="15" t="s">
        <v>28</v>
      </c>
      <c r="B28" s="16" t="s">
        <v>44</v>
      </c>
      <c r="C28" s="16" t="s">
        <v>44</v>
      </c>
      <c r="D28" s="16" t="s">
        <v>44</v>
      </c>
      <c r="E28" s="16">
        <f>SUM(E14:E27)</f>
        <v>108</v>
      </c>
      <c r="F28" s="16">
        <f>SUM(F14:F27)</f>
        <v>64</v>
      </c>
      <c r="G28" s="16">
        <v>0</v>
      </c>
      <c r="H28" s="17"/>
      <c r="I28" s="16">
        <f>SUM(I14:I27)</f>
        <v>44</v>
      </c>
      <c r="J28" s="17"/>
      <c r="K28" s="16">
        <f>SUM(K14:K27)</f>
        <v>0</v>
      </c>
      <c r="L28" s="17">
        <f>SUM(L14:L27)</f>
        <v>0</v>
      </c>
      <c r="M28" s="16">
        <f>ROUND((AVERAGE(M14:M27)),0)</f>
        <v>48</v>
      </c>
      <c r="N28" s="22">
        <f>ROUND((AVERAGE(N14:N27)),0)</f>
        <v>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32" t="s">
        <v>29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3" t="s">
        <v>30</v>
      </c>
      <c r="C33" s="30"/>
      <c r="D33" s="30"/>
      <c r="E33" s="1"/>
      <c r="F33" s="1"/>
      <c r="G33" s="34" t="s">
        <v>31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5"/>
      <c r="C34" s="36"/>
      <c r="D34" s="36"/>
      <c r="E34" s="1"/>
      <c r="F34" s="1"/>
      <c r="G34" s="37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8" t="s">
        <v>32</v>
      </c>
      <c r="B35" s="30"/>
      <c r="C35" s="7"/>
      <c r="D35" s="1"/>
      <c r="E35" s="38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9" t="str">
        <f>B10</f>
        <v>LILY ALEJANDRA MEDRANO MENDOZA</v>
      </c>
      <c r="C37" s="30"/>
      <c r="D37" s="30"/>
      <c r="E37" s="21"/>
      <c r="F37" s="21"/>
      <c r="G37" s="31" t="s">
        <v>33</v>
      </c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8" zoomScale="80" zoomScaleNormal="80" workbookViewId="0">
      <selection activeCell="F28" sqref="F2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4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4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50" t="s">
        <v>3</v>
      </c>
      <c r="B6" s="30"/>
      <c r="C6" s="30"/>
      <c r="D6" s="30"/>
      <c r="E6" s="52" t="s">
        <v>4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51" t="s">
        <v>48</v>
      </c>
      <c r="C8" s="36"/>
      <c r="D8" s="5" t="s">
        <v>6</v>
      </c>
      <c r="E8" s="20">
        <f>'1'!E8</f>
        <v>5</v>
      </c>
      <c r="G8" s="4" t="s">
        <v>7</v>
      </c>
      <c r="H8" s="20">
        <f>'1'!H8</f>
        <v>4</v>
      </c>
      <c r="I8" s="46" t="s">
        <v>8</v>
      </c>
      <c r="J8" s="30"/>
      <c r="K8" s="30"/>
      <c r="L8" s="37" t="str">
        <f>'1'!L8</f>
        <v>SEP 22- ENE 23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34</v>
      </c>
      <c r="B10" s="37" t="str">
        <f>'1'!B10</f>
        <v>LILY ALEJANDRA MEDRANO MENDOZA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10</v>
      </c>
      <c r="B12" s="41" t="s">
        <v>11</v>
      </c>
      <c r="C12" s="41" t="s">
        <v>12</v>
      </c>
      <c r="D12" s="43" t="s">
        <v>13</v>
      </c>
      <c r="E12" s="43" t="s">
        <v>14</v>
      </c>
      <c r="F12" s="47" t="s">
        <v>15</v>
      </c>
      <c r="G12" s="48"/>
      <c r="H12" s="43" t="s">
        <v>16</v>
      </c>
      <c r="I12" s="43" t="s">
        <v>17</v>
      </c>
      <c r="J12" s="43" t="s">
        <v>18</v>
      </c>
      <c r="K12" s="43" t="s">
        <v>19</v>
      </c>
      <c r="L12" s="43" t="s">
        <v>20</v>
      </c>
      <c r="M12" s="43" t="s">
        <v>21</v>
      </c>
      <c r="N12" s="4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42"/>
      <c r="C13" s="42"/>
      <c r="D13" s="42"/>
      <c r="E13" s="42"/>
      <c r="F13" s="8" t="s">
        <v>23</v>
      </c>
      <c r="G13" s="8" t="s">
        <v>24</v>
      </c>
      <c r="H13" s="42"/>
      <c r="I13" s="42"/>
      <c r="J13" s="42"/>
      <c r="K13" s="42"/>
      <c r="L13" s="42"/>
      <c r="M13" s="42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MATEMÁTICAS DICRETAS</v>
      </c>
      <c r="B14" s="23" t="s">
        <v>47</v>
      </c>
      <c r="C14" s="10" t="str">
        <f>'1'!C14</f>
        <v>104C</v>
      </c>
      <c r="D14" s="10" t="str">
        <f>'1'!D14</f>
        <v>ISIC</v>
      </c>
      <c r="E14" s="10">
        <f>'1'!E14</f>
        <v>23</v>
      </c>
      <c r="F14" s="10">
        <v>5</v>
      </c>
      <c r="G14" s="10"/>
      <c r="H14" s="11"/>
      <c r="I14" s="10">
        <v>18</v>
      </c>
      <c r="J14" s="11"/>
      <c r="K14" s="10">
        <v>0</v>
      </c>
      <c r="L14" s="11">
        <v>0</v>
      </c>
      <c r="M14" s="10">
        <v>17</v>
      </c>
      <c r="N14" s="12">
        <v>0.22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>
      <c r="A15" s="10" t="str">
        <f>'1'!A15</f>
        <v>MATEMÁTICAS DICRETAS</v>
      </c>
      <c r="B15" s="23" t="s">
        <v>47</v>
      </c>
      <c r="C15" s="10" t="str">
        <f>'1'!C15</f>
        <v>104B</v>
      </c>
      <c r="D15" s="10" t="str">
        <f>'1'!D15</f>
        <v>ISIC</v>
      </c>
      <c r="E15" s="10">
        <f>'1'!E15</f>
        <v>21</v>
      </c>
      <c r="F15" s="10">
        <v>15</v>
      </c>
      <c r="G15" s="10"/>
      <c r="H15" s="11"/>
      <c r="I15" s="10">
        <v>6</v>
      </c>
      <c r="J15" s="11"/>
      <c r="K15" s="10">
        <v>0</v>
      </c>
      <c r="L15" s="11">
        <v>0</v>
      </c>
      <c r="M15" s="10">
        <v>55</v>
      </c>
      <c r="N15" s="12">
        <v>0.68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>
      <c r="A16" s="10" t="str">
        <f>'1'!A16</f>
        <v>TALLER DE ÉTICA</v>
      </c>
      <c r="B16" s="23" t="s">
        <v>47</v>
      </c>
      <c r="C16" s="10" t="str">
        <f>'1'!C16</f>
        <v>104B</v>
      </c>
      <c r="D16" s="10" t="str">
        <f>'1'!D16</f>
        <v>ISIC</v>
      </c>
      <c r="E16" s="10">
        <f>'1'!E16</f>
        <v>21</v>
      </c>
      <c r="F16" s="10">
        <v>14</v>
      </c>
      <c r="G16" s="10"/>
      <c r="H16" s="11"/>
      <c r="I16" s="10">
        <v>7</v>
      </c>
      <c r="J16" s="11"/>
      <c r="K16" s="10">
        <v>0</v>
      </c>
      <c r="L16" s="11">
        <v>0</v>
      </c>
      <c r="M16" s="10">
        <v>60</v>
      </c>
      <c r="N16" s="12">
        <v>0.71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>
      <c r="A17" s="10" t="str">
        <f>'1'!A17</f>
        <v>SISTEMAS OPERATIVOS 1</v>
      </c>
      <c r="B17" s="23" t="s">
        <v>47</v>
      </c>
      <c r="C17" s="10" t="str">
        <f>'1'!C17</f>
        <v>304A</v>
      </c>
      <c r="D17" s="10" t="str">
        <f>'1'!D17</f>
        <v>ISIC</v>
      </c>
      <c r="E17" s="10">
        <f>'1'!E17</f>
        <v>19</v>
      </c>
      <c r="F17" s="10">
        <v>19</v>
      </c>
      <c r="G17" s="10"/>
      <c r="H17" s="11"/>
      <c r="I17" s="10">
        <v>0</v>
      </c>
      <c r="J17" s="11"/>
      <c r="K17" s="10">
        <v>0</v>
      </c>
      <c r="L17" s="11">
        <v>0</v>
      </c>
      <c r="M17" s="10">
        <v>87</v>
      </c>
      <c r="N17" s="12">
        <v>0.63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>
      <c r="A18" s="10" t="str">
        <f>'1'!A18</f>
        <v>ARQUITECTURA DE COMPUTADORAS</v>
      </c>
      <c r="B18" s="23" t="s">
        <v>47</v>
      </c>
      <c r="C18" s="10" t="str">
        <f>'1'!C18</f>
        <v>504A</v>
      </c>
      <c r="D18" s="10" t="str">
        <f>'1'!D18</f>
        <v>ISIC</v>
      </c>
      <c r="E18" s="10">
        <f>'1'!E18</f>
        <v>24</v>
      </c>
      <c r="F18" s="10">
        <v>22</v>
      </c>
      <c r="G18" s="10"/>
      <c r="H18" s="11"/>
      <c r="I18" s="10">
        <v>2</v>
      </c>
      <c r="J18" s="11"/>
      <c r="K18" s="10">
        <v>0</v>
      </c>
      <c r="L18" s="11">
        <v>0</v>
      </c>
      <c r="M18" s="10">
        <v>82</v>
      </c>
      <c r="N18" s="12">
        <v>0.83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>
      <c r="A28" s="15" t="s">
        <v>28</v>
      </c>
      <c r="B28" s="16" t="s">
        <v>44</v>
      </c>
      <c r="C28" s="16" t="s">
        <v>44</v>
      </c>
      <c r="D28" s="16" t="s">
        <v>44</v>
      </c>
      <c r="E28" s="16">
        <f>SUM(E14:E27)</f>
        <v>108</v>
      </c>
      <c r="F28" s="16">
        <f>SUM(F14:F27)</f>
        <v>75</v>
      </c>
      <c r="G28" s="16">
        <v>0</v>
      </c>
      <c r="H28" s="17"/>
      <c r="I28" s="16">
        <f>SUM(I14:I27)</f>
        <v>33</v>
      </c>
      <c r="J28" s="17"/>
      <c r="K28" s="16">
        <f>SUM(K14:K27)</f>
        <v>0</v>
      </c>
      <c r="L28" s="17">
        <f>SUM(L14:L27)</f>
        <v>0</v>
      </c>
      <c r="M28" s="16">
        <f>ROUND((AVERAGE(M14:M27)),0)</f>
        <v>60</v>
      </c>
      <c r="N28" s="18">
        <f>ROUND((AVERAGE(N14:N27)),0)</f>
        <v>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32" t="s">
        <v>29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3" t="s">
        <v>30</v>
      </c>
      <c r="C33" s="30"/>
      <c r="D33" s="30"/>
      <c r="E33" s="1"/>
      <c r="F33" s="1"/>
      <c r="G33" s="34" t="s">
        <v>31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5"/>
      <c r="C34" s="36"/>
      <c r="D34" s="36"/>
      <c r="E34" s="1"/>
      <c r="F34" s="1"/>
      <c r="G34" s="37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8" t="s">
        <v>32</v>
      </c>
      <c r="B35" s="30"/>
      <c r="C35" s="7"/>
      <c r="D35" s="1"/>
      <c r="E35" s="38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53" t="s">
        <v>49</v>
      </c>
      <c r="C37" s="54"/>
      <c r="D37" s="54"/>
      <c r="E37" s="21"/>
      <c r="F37" s="21"/>
      <c r="G37" s="31" t="s">
        <v>33</v>
      </c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A12" workbookViewId="0">
      <selection activeCell="N28" sqref="N2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4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4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50" t="s">
        <v>3</v>
      </c>
      <c r="B6" s="30"/>
      <c r="C6" s="30"/>
      <c r="D6" s="30"/>
      <c r="E6" s="52" t="s">
        <v>35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7">
        <v>3</v>
      </c>
      <c r="C8" s="36"/>
      <c r="D8" s="5" t="s">
        <v>6</v>
      </c>
      <c r="E8" s="20">
        <f>'1'!E8</f>
        <v>5</v>
      </c>
      <c r="G8" s="4" t="s">
        <v>7</v>
      </c>
      <c r="H8" s="20">
        <f>'1'!H8</f>
        <v>4</v>
      </c>
      <c r="I8" s="46" t="s">
        <v>8</v>
      </c>
      <c r="J8" s="30"/>
      <c r="K8" s="30"/>
      <c r="L8" s="37" t="str">
        <f>'1'!L8</f>
        <v>SEP 22- ENE 23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34</v>
      </c>
      <c r="B10" s="37" t="str">
        <f>'1'!B10</f>
        <v>LILY ALEJANDRA MEDRANO MENDOZA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10</v>
      </c>
      <c r="B12" s="41" t="s">
        <v>11</v>
      </c>
      <c r="C12" s="41" t="s">
        <v>12</v>
      </c>
      <c r="D12" s="43" t="s">
        <v>13</v>
      </c>
      <c r="E12" s="43" t="s">
        <v>14</v>
      </c>
      <c r="F12" s="47" t="s">
        <v>15</v>
      </c>
      <c r="G12" s="48"/>
      <c r="H12" s="43" t="s">
        <v>16</v>
      </c>
      <c r="I12" s="43" t="s">
        <v>17</v>
      </c>
      <c r="J12" s="43" t="s">
        <v>18</v>
      </c>
      <c r="K12" s="43" t="s">
        <v>19</v>
      </c>
      <c r="L12" s="43" t="s">
        <v>20</v>
      </c>
      <c r="M12" s="43" t="s">
        <v>21</v>
      </c>
      <c r="N12" s="4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42"/>
      <c r="C13" s="42"/>
      <c r="D13" s="42"/>
      <c r="E13" s="42"/>
      <c r="F13" s="8" t="s">
        <v>23</v>
      </c>
      <c r="G13" s="8" t="s">
        <v>24</v>
      </c>
      <c r="H13" s="42"/>
      <c r="I13" s="42"/>
      <c r="J13" s="42"/>
      <c r="K13" s="42"/>
      <c r="L13" s="42"/>
      <c r="M13" s="42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MATEMÁTICAS DICRETAS</v>
      </c>
      <c r="B14" s="10" t="s">
        <v>50</v>
      </c>
      <c r="C14" s="10" t="s">
        <v>38</v>
      </c>
      <c r="D14" s="10" t="str">
        <f>'1'!D14</f>
        <v>ISIC</v>
      </c>
      <c r="E14" s="10">
        <f>'1'!E14</f>
        <v>23</v>
      </c>
      <c r="F14" s="10">
        <v>14</v>
      </c>
      <c r="G14" s="10"/>
      <c r="H14" s="11"/>
      <c r="I14" s="10">
        <v>9</v>
      </c>
      <c r="J14" s="11"/>
      <c r="K14" s="10">
        <v>0</v>
      </c>
      <c r="L14" s="11">
        <v>0</v>
      </c>
      <c r="M14" s="10">
        <v>49</v>
      </c>
      <c r="N14" s="12">
        <v>0.61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>
      <c r="A15" s="10" t="str">
        <f>'1'!A15</f>
        <v>MATEMÁTICAS DICRETAS</v>
      </c>
      <c r="B15" s="10" t="s">
        <v>52</v>
      </c>
      <c r="C15" s="10" t="str">
        <f>'1'!C15</f>
        <v>104B</v>
      </c>
      <c r="D15" s="10" t="str">
        <f>'1'!D15</f>
        <v>ISIC</v>
      </c>
      <c r="E15" s="10">
        <f>'1'!E15</f>
        <v>21</v>
      </c>
      <c r="F15" s="10" t="s">
        <v>53</v>
      </c>
      <c r="G15" s="10"/>
      <c r="H15" s="11"/>
      <c r="I15" s="10">
        <v>21</v>
      </c>
      <c r="J15" s="11"/>
      <c r="K15" s="10">
        <v>0</v>
      </c>
      <c r="L15" s="11">
        <v>0</v>
      </c>
      <c r="M15" s="10"/>
      <c r="N15" s="12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>
      <c r="A16" s="10" t="str">
        <f>'1'!A16</f>
        <v>TALLER DE ÉTICA</v>
      </c>
      <c r="B16" s="10" t="s">
        <v>50</v>
      </c>
      <c r="C16" s="10" t="str">
        <f>'1'!C16</f>
        <v>104B</v>
      </c>
      <c r="D16" s="10" t="str">
        <f>'1'!D16</f>
        <v>ISIC</v>
      </c>
      <c r="E16" s="10">
        <f>'1'!E16</f>
        <v>21</v>
      </c>
      <c r="F16" s="10">
        <v>17</v>
      </c>
      <c r="G16" s="10"/>
      <c r="H16" s="11"/>
      <c r="I16" s="10">
        <v>4</v>
      </c>
      <c r="J16" s="11"/>
      <c r="K16" s="10">
        <v>0</v>
      </c>
      <c r="L16" s="11">
        <v>0</v>
      </c>
      <c r="M16" s="10">
        <v>71</v>
      </c>
      <c r="N16" s="12">
        <v>0.81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>
      <c r="A17" s="10" t="str">
        <f>'1'!A17</f>
        <v>SISTEMAS OPERATIVOS 1</v>
      </c>
      <c r="B17" s="10" t="s">
        <v>50</v>
      </c>
      <c r="C17" s="10" t="str">
        <f>'1'!C17</f>
        <v>304A</v>
      </c>
      <c r="D17" s="10" t="str">
        <f>'1'!D17</f>
        <v>ISIC</v>
      </c>
      <c r="E17" s="10">
        <f>'1'!E17</f>
        <v>19</v>
      </c>
      <c r="F17" s="10">
        <v>16</v>
      </c>
      <c r="G17" s="10"/>
      <c r="H17" s="11"/>
      <c r="I17" s="10">
        <v>3</v>
      </c>
      <c r="J17" s="11"/>
      <c r="K17" s="10">
        <v>0</v>
      </c>
      <c r="L17" s="11">
        <v>0</v>
      </c>
      <c r="M17" s="10">
        <v>75</v>
      </c>
      <c r="N17" s="12">
        <v>0.84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>
      <c r="A18" s="10" t="str">
        <f>'1'!A18</f>
        <v>ARQUITECTURA DE COMPUTADORAS</v>
      </c>
      <c r="B18" s="10" t="s">
        <v>50</v>
      </c>
      <c r="C18" s="10" t="str">
        <f>'1'!C18</f>
        <v>504A</v>
      </c>
      <c r="D18" s="10" t="str">
        <f>'1'!D18</f>
        <v>ISIC</v>
      </c>
      <c r="E18" s="10">
        <f>'1'!E18</f>
        <v>24</v>
      </c>
      <c r="F18" s="10">
        <v>24</v>
      </c>
      <c r="G18" s="10"/>
      <c r="H18" s="11"/>
      <c r="I18" s="10">
        <v>0</v>
      </c>
      <c r="J18" s="11"/>
      <c r="K18" s="10">
        <v>0</v>
      </c>
      <c r="L18" s="11">
        <v>0</v>
      </c>
      <c r="M18" s="10">
        <v>90</v>
      </c>
      <c r="N18" s="12">
        <v>0.57999999999999996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>
      <c r="A19" s="10" t="s">
        <v>40</v>
      </c>
      <c r="B19" s="10" t="s">
        <v>51</v>
      </c>
      <c r="C19" s="10" t="s">
        <v>41</v>
      </c>
      <c r="D19" s="10" t="s">
        <v>43</v>
      </c>
      <c r="E19" s="10">
        <v>19</v>
      </c>
      <c r="F19" s="10">
        <v>16</v>
      </c>
      <c r="G19" s="10"/>
      <c r="H19" s="11"/>
      <c r="I19" s="10">
        <v>3</v>
      </c>
      <c r="J19" s="11"/>
      <c r="K19" s="10">
        <v>0</v>
      </c>
      <c r="L19" s="11">
        <v>0</v>
      </c>
      <c r="M19" s="10">
        <v>76</v>
      </c>
      <c r="N19" s="12">
        <v>0.84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thickBot="1">
      <c r="A28" s="15" t="s">
        <v>28</v>
      </c>
      <c r="B28" s="16"/>
      <c r="C28" s="16"/>
      <c r="D28" s="16"/>
      <c r="E28" s="16">
        <f>SUM(E14:E27)</f>
        <v>127</v>
      </c>
      <c r="F28" s="16">
        <f>SUM(F14:F27)</f>
        <v>87</v>
      </c>
      <c r="G28" s="16"/>
      <c r="H28" s="17"/>
      <c r="I28" s="16">
        <f>SUM(I14:I27)</f>
        <v>40</v>
      </c>
      <c r="J28" s="17"/>
      <c r="K28" s="16">
        <f>SUM(K14:K27)</f>
        <v>0</v>
      </c>
      <c r="L28" s="17">
        <f>K28/E28</f>
        <v>0</v>
      </c>
      <c r="M28" s="16">
        <f>AVERAGE(M14:M27)</f>
        <v>72.2</v>
      </c>
      <c r="N28" s="17">
        <f>AVERAGE(N14:N27)</f>
        <v>0.73599999999999999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32" t="s">
        <v>29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3" t="s">
        <v>30</v>
      </c>
      <c r="C33" s="30"/>
      <c r="D33" s="30"/>
      <c r="E33" s="1"/>
      <c r="F33" s="1"/>
      <c r="G33" s="34" t="s">
        <v>31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5"/>
      <c r="C34" s="36"/>
      <c r="D34" s="36"/>
      <c r="E34" s="1"/>
      <c r="F34" s="1"/>
      <c r="G34" s="37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8" t="s">
        <v>32</v>
      </c>
      <c r="B35" s="30"/>
      <c r="C35" s="7"/>
      <c r="D35" s="1"/>
      <c r="E35" s="38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9" t="str">
        <f>B10</f>
        <v>LILY ALEJANDRA MEDRANO MENDOZA</v>
      </c>
      <c r="C37" s="30"/>
      <c r="D37" s="30"/>
      <c r="E37" s="21"/>
      <c r="F37" s="21"/>
      <c r="G37" s="31" t="s">
        <v>33</v>
      </c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11" workbookViewId="0">
      <selection activeCell="A30" sqref="A30:N30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18" customWidth="1"/>
    <col min="5" max="5" width="9.42578125" customWidth="1"/>
    <col min="6" max="7" width="7.5703125" customWidth="1"/>
    <col min="8" max="8" width="5.7109375" customWidth="1"/>
    <col min="9" max="9" width="7.5703125" customWidth="1"/>
    <col min="10" max="10" width="5.7109375" customWidth="1"/>
    <col min="11" max="12" width="7.5703125" customWidth="1"/>
    <col min="13" max="13" width="5" customWidth="1"/>
    <col min="14" max="14" width="6.42578125" customWidth="1"/>
    <col min="15" max="26" width="11.42578125" customWidth="1"/>
  </cols>
  <sheetData>
    <row r="1" spans="1:26" ht="62.25" customHeight="1">
      <c r="A1" s="1"/>
      <c r="B1" s="4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4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4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50" t="s">
        <v>3</v>
      </c>
      <c r="B6" s="30"/>
      <c r="C6" s="30"/>
      <c r="D6" s="30"/>
      <c r="E6" s="52" t="s">
        <v>35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7">
        <v>4</v>
      </c>
      <c r="C8" s="36"/>
      <c r="D8" s="5" t="s">
        <v>6</v>
      </c>
      <c r="E8" s="20">
        <f>'1'!E8</f>
        <v>5</v>
      </c>
      <c r="G8" s="4" t="s">
        <v>7</v>
      </c>
      <c r="H8" s="20">
        <f>'1'!H8</f>
        <v>4</v>
      </c>
      <c r="I8" s="46" t="s">
        <v>8</v>
      </c>
      <c r="J8" s="30"/>
      <c r="K8" s="30"/>
      <c r="L8" s="37" t="str">
        <f>'1'!L8</f>
        <v>SEP 22- ENE 23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34</v>
      </c>
      <c r="B10" s="37" t="str">
        <f>'1'!B10</f>
        <v>LILY ALEJANDRA MEDRANO MENDOZA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10</v>
      </c>
      <c r="B12" s="41" t="s">
        <v>11</v>
      </c>
      <c r="C12" s="41" t="s">
        <v>12</v>
      </c>
      <c r="D12" s="43" t="s">
        <v>13</v>
      </c>
      <c r="E12" s="43" t="s">
        <v>14</v>
      </c>
      <c r="F12" s="47" t="s">
        <v>15</v>
      </c>
      <c r="G12" s="48"/>
      <c r="H12" s="43" t="s">
        <v>16</v>
      </c>
      <c r="I12" s="43" t="s">
        <v>17</v>
      </c>
      <c r="J12" s="43" t="s">
        <v>18</v>
      </c>
      <c r="K12" s="43" t="s">
        <v>19</v>
      </c>
      <c r="L12" s="43" t="s">
        <v>20</v>
      </c>
      <c r="M12" s="43" t="s">
        <v>21</v>
      </c>
      <c r="N12" s="4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42"/>
      <c r="C13" s="42"/>
      <c r="D13" s="42"/>
      <c r="E13" s="42"/>
      <c r="F13" s="8" t="s">
        <v>23</v>
      </c>
      <c r="G13" s="8" t="s">
        <v>24</v>
      </c>
      <c r="H13" s="42"/>
      <c r="I13" s="42"/>
      <c r="J13" s="42"/>
      <c r="K13" s="42"/>
      <c r="L13" s="42"/>
      <c r="M13" s="42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MATEMÁTICAS DICRETAS</v>
      </c>
      <c r="B14" s="10" t="s">
        <v>51</v>
      </c>
      <c r="C14" s="10" t="str">
        <f>'1'!C14</f>
        <v>104C</v>
      </c>
      <c r="D14" s="10" t="str">
        <f>'1'!D14</f>
        <v>ISIC</v>
      </c>
      <c r="E14" s="10">
        <f>'1'!E14</f>
        <v>23</v>
      </c>
      <c r="F14" s="10">
        <v>10</v>
      </c>
      <c r="G14" s="10"/>
      <c r="H14" s="11"/>
      <c r="I14" s="10">
        <v>13</v>
      </c>
      <c r="J14" s="11"/>
      <c r="K14" s="10">
        <v>0</v>
      </c>
      <c r="L14" s="11">
        <v>0</v>
      </c>
      <c r="M14" s="10">
        <v>35</v>
      </c>
      <c r="N14" s="12">
        <v>0.43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>
      <c r="A15" s="10" t="str">
        <f>'1'!A15</f>
        <v>MATEMÁTICAS DICRETAS</v>
      </c>
      <c r="B15" s="10" t="s">
        <v>50</v>
      </c>
      <c r="C15" s="10" t="str">
        <f>'1'!C15</f>
        <v>104B</v>
      </c>
      <c r="D15" s="10" t="str">
        <f>'1'!D15</f>
        <v>ISIC</v>
      </c>
      <c r="E15" s="10">
        <f>'1'!E15</f>
        <v>21</v>
      </c>
      <c r="F15" s="10">
        <v>14</v>
      </c>
      <c r="G15" s="10"/>
      <c r="H15" s="11"/>
      <c r="I15" s="10">
        <v>7</v>
      </c>
      <c r="J15" s="11"/>
      <c r="K15" s="10">
        <v>0</v>
      </c>
      <c r="L15" s="11">
        <v>0</v>
      </c>
      <c r="M15" s="10">
        <v>50</v>
      </c>
      <c r="N15" s="12">
        <v>0.67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>
      <c r="A16" s="10" t="str">
        <f>'1'!A16</f>
        <v>TALLER DE ÉTICA</v>
      </c>
      <c r="B16" s="10" t="s">
        <v>51</v>
      </c>
      <c r="C16" s="10" t="str">
        <f>'1'!C16</f>
        <v>104B</v>
      </c>
      <c r="D16" s="10" t="str">
        <f>'1'!D16</f>
        <v>ISIC</v>
      </c>
      <c r="E16" s="10">
        <f>'1'!E16</f>
        <v>21</v>
      </c>
      <c r="F16" s="10">
        <v>11</v>
      </c>
      <c r="G16" s="10"/>
      <c r="H16" s="11"/>
      <c r="I16" s="10">
        <v>10</v>
      </c>
      <c r="J16" s="11"/>
      <c r="K16" s="10">
        <v>0</v>
      </c>
      <c r="L16" s="11">
        <v>0</v>
      </c>
      <c r="M16" s="10">
        <v>43</v>
      </c>
      <c r="N16" s="12">
        <v>0.52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>
      <c r="A17" s="10" t="str">
        <f>'1'!A17</f>
        <v>SISTEMAS OPERATIVOS 1</v>
      </c>
      <c r="B17" s="10" t="s">
        <v>51</v>
      </c>
      <c r="C17" s="10" t="str">
        <f>'1'!C17</f>
        <v>304A</v>
      </c>
      <c r="D17" s="10" t="str">
        <f>'1'!D17</f>
        <v>ISIC</v>
      </c>
      <c r="E17" s="10">
        <f>'1'!E17</f>
        <v>19</v>
      </c>
      <c r="F17" s="10">
        <v>16</v>
      </c>
      <c r="G17" s="10"/>
      <c r="H17" s="11"/>
      <c r="I17" s="10">
        <v>3</v>
      </c>
      <c r="J17" s="11"/>
      <c r="K17" s="10">
        <v>0</v>
      </c>
      <c r="L17" s="11">
        <v>0</v>
      </c>
      <c r="M17" s="10">
        <v>76</v>
      </c>
      <c r="N17" s="12">
        <v>0.84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>
      <c r="A18" s="10" t="str">
        <f>'1'!A18</f>
        <v>ARQUITECTURA DE COMPUTADORAS</v>
      </c>
      <c r="B18" s="10" t="s">
        <v>51</v>
      </c>
      <c r="C18" s="10" t="str">
        <f>'1'!C18</f>
        <v>504A</v>
      </c>
      <c r="D18" s="10" t="str">
        <f>'1'!D18</f>
        <v>ISIC</v>
      </c>
      <c r="E18" s="10">
        <f>'1'!E18</f>
        <v>24</v>
      </c>
      <c r="F18" s="10">
        <v>23</v>
      </c>
      <c r="G18" s="10"/>
      <c r="H18" s="11"/>
      <c r="I18" s="10">
        <v>1</v>
      </c>
      <c r="J18" s="11"/>
      <c r="K18" s="10">
        <v>0</v>
      </c>
      <c r="L18" s="11">
        <v>0</v>
      </c>
      <c r="M18" s="10">
        <v>87</v>
      </c>
      <c r="N18" s="12">
        <v>0.7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>
      <c r="A19" s="10" t="s">
        <v>25</v>
      </c>
      <c r="B19" s="10" t="s">
        <v>54</v>
      </c>
      <c r="C19" s="10" t="s">
        <v>38</v>
      </c>
      <c r="D19" s="10" t="s">
        <v>43</v>
      </c>
      <c r="E19" s="10">
        <v>23</v>
      </c>
      <c r="F19" s="10">
        <v>12</v>
      </c>
      <c r="G19" s="10"/>
      <c r="H19" s="11"/>
      <c r="I19" s="10">
        <v>11</v>
      </c>
      <c r="J19" s="11"/>
      <c r="K19" s="10">
        <v>0</v>
      </c>
      <c r="L19" s="11">
        <v>0</v>
      </c>
      <c r="M19" s="10">
        <v>45</v>
      </c>
      <c r="N19" s="12">
        <v>0.52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>
      <c r="A20" s="10" t="s">
        <v>25</v>
      </c>
      <c r="B20" s="10" t="s">
        <v>55</v>
      </c>
      <c r="C20" s="10" t="s">
        <v>38</v>
      </c>
      <c r="D20" s="10" t="s">
        <v>43</v>
      </c>
      <c r="E20" s="10">
        <v>23</v>
      </c>
      <c r="F20" s="10">
        <v>11</v>
      </c>
      <c r="G20" s="10"/>
      <c r="H20" s="11"/>
      <c r="I20" s="10">
        <v>12</v>
      </c>
      <c r="J20" s="11"/>
      <c r="K20" s="10">
        <v>0</v>
      </c>
      <c r="L20" s="11">
        <v>0</v>
      </c>
      <c r="M20" s="10">
        <v>39</v>
      </c>
      <c r="N20" s="12">
        <v>0.48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>
      <c r="A21" s="10" t="s">
        <v>25</v>
      </c>
      <c r="B21" s="10" t="s">
        <v>51</v>
      </c>
      <c r="C21" s="10" t="s">
        <v>39</v>
      </c>
      <c r="D21" s="10" t="s">
        <v>43</v>
      </c>
      <c r="E21" s="10">
        <v>21</v>
      </c>
      <c r="F21" s="10">
        <v>11</v>
      </c>
      <c r="G21" s="10"/>
      <c r="H21" s="11"/>
      <c r="I21" s="10">
        <v>10</v>
      </c>
      <c r="J21" s="11"/>
      <c r="K21" s="10">
        <v>0</v>
      </c>
      <c r="L21" s="11">
        <v>0</v>
      </c>
      <c r="M21" s="10">
        <v>42</v>
      </c>
      <c r="N21" s="12">
        <v>0.52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>
      <c r="A22" s="10" t="s">
        <v>25</v>
      </c>
      <c r="B22" s="10" t="s">
        <v>54</v>
      </c>
      <c r="C22" s="10" t="s">
        <v>39</v>
      </c>
      <c r="D22" s="10" t="s">
        <v>43</v>
      </c>
      <c r="E22" s="10">
        <v>21</v>
      </c>
      <c r="F22" s="10">
        <v>13</v>
      </c>
      <c r="G22" s="10"/>
      <c r="H22" s="11"/>
      <c r="I22" s="10">
        <v>8</v>
      </c>
      <c r="J22" s="11"/>
      <c r="K22" s="10">
        <v>0</v>
      </c>
      <c r="L22" s="11">
        <v>0</v>
      </c>
      <c r="M22" s="10">
        <v>52</v>
      </c>
      <c r="N22" s="12">
        <v>0.62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>
      <c r="A23" s="10" t="s">
        <v>25</v>
      </c>
      <c r="B23" s="10" t="s">
        <v>55</v>
      </c>
      <c r="C23" s="10" t="s">
        <v>39</v>
      </c>
      <c r="D23" s="10" t="s">
        <v>43</v>
      </c>
      <c r="E23" s="10">
        <v>21</v>
      </c>
      <c r="F23" s="10">
        <v>14</v>
      </c>
      <c r="G23" s="10"/>
      <c r="H23" s="11"/>
      <c r="I23" s="10">
        <v>7</v>
      </c>
      <c r="J23" s="11"/>
      <c r="K23" s="10">
        <v>0</v>
      </c>
      <c r="L23" s="11">
        <v>0</v>
      </c>
      <c r="M23" s="10">
        <v>57</v>
      </c>
      <c r="N23" s="12">
        <v>0.67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>
      <c r="A24" s="10" t="s">
        <v>40</v>
      </c>
      <c r="B24" s="10" t="s">
        <v>54</v>
      </c>
      <c r="C24" s="10" t="s">
        <v>41</v>
      </c>
      <c r="D24" s="10" t="s">
        <v>43</v>
      </c>
      <c r="E24" s="10">
        <v>19</v>
      </c>
      <c r="F24" s="10">
        <v>13</v>
      </c>
      <c r="G24" s="10"/>
      <c r="H24" s="11"/>
      <c r="I24" s="10">
        <v>6</v>
      </c>
      <c r="J24" s="11"/>
      <c r="K24" s="10">
        <v>0</v>
      </c>
      <c r="L24" s="11">
        <v>0</v>
      </c>
      <c r="M24" s="10">
        <v>56</v>
      </c>
      <c r="N24" s="12">
        <v>0.68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>
      <c r="A25" s="10" t="s">
        <v>40</v>
      </c>
      <c r="B25" s="10" t="s">
        <v>55</v>
      </c>
      <c r="C25" s="10" t="s">
        <v>41</v>
      </c>
      <c r="D25" s="10" t="s">
        <v>43</v>
      </c>
      <c r="E25" s="10">
        <v>19</v>
      </c>
      <c r="F25" s="10">
        <v>17</v>
      </c>
      <c r="G25" s="10"/>
      <c r="H25" s="11"/>
      <c r="I25" s="10">
        <v>2</v>
      </c>
      <c r="J25" s="11"/>
      <c r="K25" s="10">
        <v>0</v>
      </c>
      <c r="L25" s="11">
        <v>0</v>
      </c>
      <c r="M25" s="10">
        <v>75</v>
      </c>
      <c r="N25" s="12">
        <v>0.74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>
      <c r="A28" s="15" t="s">
        <v>28</v>
      </c>
      <c r="B28" s="16"/>
      <c r="C28" s="16"/>
      <c r="D28" s="16"/>
      <c r="E28" s="16">
        <f>SUM(E14:E27)</f>
        <v>255</v>
      </c>
      <c r="F28" s="16">
        <f>SUM(F14:F27)</f>
        <v>165</v>
      </c>
      <c r="G28" s="16"/>
      <c r="H28" s="17"/>
      <c r="I28" s="16">
        <f>SUM(I14:I27)</f>
        <v>90</v>
      </c>
      <c r="J28" s="17"/>
      <c r="K28" s="16">
        <f>SUM(K14:K27)</f>
        <v>0</v>
      </c>
      <c r="L28" s="17">
        <f>K28/E28</f>
        <v>0</v>
      </c>
      <c r="M28" s="16">
        <f>AVERAGE(M14:M27)</f>
        <v>54.75</v>
      </c>
      <c r="N28" s="18">
        <f>AVERAGE(N14:N27)</f>
        <v>0.61583333333333334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32" t="s">
        <v>29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3" t="s">
        <v>30</v>
      </c>
      <c r="C33" s="30"/>
      <c r="D33" s="30"/>
      <c r="E33" s="1"/>
      <c r="F33" s="1"/>
      <c r="G33" s="34" t="s">
        <v>31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5"/>
      <c r="C34" s="36"/>
      <c r="D34" s="36"/>
      <c r="E34" s="1"/>
      <c r="F34" s="1"/>
      <c r="G34" s="37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8" t="s">
        <v>32</v>
      </c>
      <c r="B35" s="30"/>
      <c r="C35" s="7"/>
      <c r="D35" s="1"/>
      <c r="E35" s="38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9" t="str">
        <f>B10</f>
        <v>LILY ALEJANDRA MEDRANO MENDOZA</v>
      </c>
      <c r="C37" s="30"/>
      <c r="D37" s="30"/>
      <c r="E37" s="21"/>
      <c r="F37" s="21"/>
      <c r="G37" s="31" t="s">
        <v>33</v>
      </c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abSelected="1" topLeftCell="A2" zoomScale="80" zoomScaleNormal="80" workbookViewId="0">
      <selection activeCell="B18" sqref="B1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4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4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50" t="s">
        <v>3</v>
      </c>
      <c r="B6" s="30"/>
      <c r="C6" s="30"/>
      <c r="D6" s="30"/>
      <c r="E6" s="52" t="s">
        <v>35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7" t="s">
        <v>36</v>
      </c>
      <c r="C8" s="36"/>
      <c r="D8" s="5" t="s">
        <v>6</v>
      </c>
      <c r="E8" s="20">
        <f>'1'!E8</f>
        <v>5</v>
      </c>
      <c r="G8" s="4" t="s">
        <v>7</v>
      </c>
      <c r="H8" s="20">
        <f>'1'!H8</f>
        <v>4</v>
      </c>
      <c r="I8" s="46" t="s">
        <v>8</v>
      </c>
      <c r="J8" s="30"/>
      <c r="K8" s="30"/>
      <c r="L8" s="37" t="str">
        <f>'1'!L8</f>
        <v>SEP 22- ENE 23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34</v>
      </c>
      <c r="B10" s="37" t="str">
        <f>'1'!B10</f>
        <v>LILY ALEJANDRA MEDRANO MENDOZA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10</v>
      </c>
      <c r="B12" s="41" t="s">
        <v>11</v>
      </c>
      <c r="C12" s="41" t="s">
        <v>12</v>
      </c>
      <c r="D12" s="43" t="s">
        <v>13</v>
      </c>
      <c r="E12" s="43" t="s">
        <v>14</v>
      </c>
      <c r="F12" s="47" t="s">
        <v>15</v>
      </c>
      <c r="G12" s="48"/>
      <c r="H12" s="43" t="s">
        <v>16</v>
      </c>
      <c r="I12" s="43" t="s">
        <v>17</v>
      </c>
      <c r="J12" s="43" t="s">
        <v>18</v>
      </c>
      <c r="K12" s="43" t="s">
        <v>19</v>
      </c>
      <c r="L12" s="43" t="s">
        <v>20</v>
      </c>
      <c r="M12" s="43" t="s">
        <v>21</v>
      </c>
      <c r="N12" s="4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42"/>
      <c r="C13" s="42"/>
      <c r="D13" s="42"/>
      <c r="E13" s="42"/>
      <c r="F13" s="8" t="s">
        <v>23</v>
      </c>
      <c r="G13" s="8" t="s">
        <v>24</v>
      </c>
      <c r="H13" s="42"/>
      <c r="I13" s="42"/>
      <c r="J13" s="42"/>
      <c r="K13" s="42"/>
      <c r="L13" s="42"/>
      <c r="M13" s="42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MATEMÁTICAS DICRETAS</v>
      </c>
      <c r="B14" s="10" t="s">
        <v>56</v>
      </c>
      <c r="C14" s="10" t="str">
        <f>'1'!C14</f>
        <v>104C</v>
      </c>
      <c r="D14" s="10" t="str">
        <f>'1'!D14</f>
        <v>ISIC</v>
      </c>
      <c r="E14" s="10">
        <f>'1'!E14</f>
        <v>23</v>
      </c>
      <c r="F14" s="10">
        <v>4</v>
      </c>
      <c r="G14" s="10">
        <v>7</v>
      </c>
      <c r="H14" s="11">
        <f>(F14+G14)/E14</f>
        <v>0.47826086956521741</v>
      </c>
      <c r="I14" s="10">
        <v>12</v>
      </c>
      <c r="J14" s="11">
        <f>I14/E14</f>
        <v>0.52173913043478259</v>
      </c>
      <c r="K14" s="10">
        <v>0</v>
      </c>
      <c r="L14" s="11">
        <f>K14/E14</f>
        <v>0</v>
      </c>
      <c r="M14" s="10">
        <v>39</v>
      </c>
      <c r="N14" s="12">
        <v>0.47799999999999998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>
      <c r="A15" s="10" t="str">
        <f>'1'!A15</f>
        <v>MATEMÁTICAS DICRETAS</v>
      </c>
      <c r="B15" s="10" t="s">
        <v>56</v>
      </c>
      <c r="C15" s="10" t="str">
        <f>'1'!C15</f>
        <v>104B</v>
      </c>
      <c r="D15" s="10" t="str">
        <f>'1'!D15</f>
        <v>ISIC</v>
      </c>
      <c r="E15" s="10">
        <f>'1'!E15</f>
        <v>21</v>
      </c>
      <c r="F15" s="10">
        <v>6</v>
      </c>
      <c r="G15" s="10">
        <v>6</v>
      </c>
      <c r="H15" s="11">
        <f t="shared" ref="H15:H18" si="0">(F15+G15)/E15</f>
        <v>0.5714285714285714</v>
      </c>
      <c r="I15" s="10">
        <v>9</v>
      </c>
      <c r="J15" s="11">
        <f t="shared" ref="J15:J18" si="1">I15/E15</f>
        <v>0.42857142857142855</v>
      </c>
      <c r="K15" s="10">
        <v>0</v>
      </c>
      <c r="L15" s="11">
        <f t="shared" ref="L15:L18" si="2">K15/E15</f>
        <v>0</v>
      </c>
      <c r="M15" s="10">
        <v>45</v>
      </c>
      <c r="N15" s="12">
        <v>0.56999999999999995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>
      <c r="A16" s="10" t="str">
        <f>'1'!A16</f>
        <v>TALLER DE ÉTICA</v>
      </c>
      <c r="B16" s="10" t="s">
        <v>56</v>
      </c>
      <c r="C16" s="10" t="str">
        <f>'1'!C16</f>
        <v>104B</v>
      </c>
      <c r="D16" s="10" t="str">
        <f>'1'!D16</f>
        <v>ISIC</v>
      </c>
      <c r="E16" s="10">
        <f>'1'!E16</f>
        <v>21</v>
      </c>
      <c r="F16" s="10">
        <v>9</v>
      </c>
      <c r="G16" s="10">
        <v>9</v>
      </c>
      <c r="H16" s="11">
        <f t="shared" si="0"/>
        <v>0.8571428571428571</v>
      </c>
      <c r="I16" s="10">
        <v>3</v>
      </c>
      <c r="J16" s="11">
        <f t="shared" si="1"/>
        <v>0.14285714285714285</v>
      </c>
      <c r="K16" s="10">
        <v>0</v>
      </c>
      <c r="L16" s="11">
        <f t="shared" si="2"/>
        <v>0</v>
      </c>
      <c r="M16" s="10">
        <v>70</v>
      </c>
      <c r="N16" s="12">
        <v>0.81799999999999995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>
      <c r="A17" s="10" t="str">
        <f>'1'!A17</f>
        <v>SISTEMAS OPERATIVOS 1</v>
      </c>
      <c r="B17" s="10" t="s">
        <v>56</v>
      </c>
      <c r="C17" s="10" t="str">
        <f>'1'!C17</f>
        <v>304A</v>
      </c>
      <c r="D17" s="10" t="str">
        <f>'1'!D17</f>
        <v>ISIC</v>
      </c>
      <c r="E17" s="10">
        <f>'1'!E17</f>
        <v>19</v>
      </c>
      <c r="F17" s="10">
        <v>8</v>
      </c>
      <c r="G17" s="10">
        <v>9</v>
      </c>
      <c r="H17" s="11">
        <f t="shared" si="0"/>
        <v>0.89473684210526316</v>
      </c>
      <c r="I17" s="10">
        <v>2</v>
      </c>
      <c r="J17" s="11">
        <f t="shared" si="1"/>
        <v>0.10526315789473684</v>
      </c>
      <c r="K17" s="10">
        <v>0</v>
      </c>
      <c r="L17" s="11">
        <f t="shared" si="2"/>
        <v>0</v>
      </c>
      <c r="M17" s="10">
        <v>76</v>
      </c>
      <c r="N17" s="12">
        <v>0.84199999999999997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>
      <c r="A18" s="10" t="str">
        <f>'1'!A18</f>
        <v>ARQUITECTURA DE COMPUTADORAS</v>
      </c>
      <c r="B18" s="10" t="s">
        <v>56</v>
      </c>
      <c r="C18" s="10" t="str">
        <f>'1'!C18</f>
        <v>504A</v>
      </c>
      <c r="D18" s="10" t="str">
        <f>'1'!D18</f>
        <v>ISIC</v>
      </c>
      <c r="E18" s="10">
        <f>'1'!E18</f>
        <v>24</v>
      </c>
      <c r="F18" s="10">
        <v>17</v>
      </c>
      <c r="G18" s="10">
        <v>5</v>
      </c>
      <c r="H18" s="11">
        <f t="shared" si="0"/>
        <v>0.91666666666666663</v>
      </c>
      <c r="I18" s="10">
        <v>2</v>
      </c>
      <c r="J18" s="11">
        <f t="shared" si="1"/>
        <v>8.3333333333333329E-2</v>
      </c>
      <c r="K18" s="10">
        <v>0</v>
      </c>
      <c r="L18" s="11">
        <f t="shared" si="2"/>
        <v>0</v>
      </c>
      <c r="M18" s="10">
        <v>80</v>
      </c>
      <c r="N18" s="12">
        <v>0.91600000000000004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26"/>
      <c r="N27" s="24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thickBot="1">
      <c r="A28" s="15" t="s">
        <v>28</v>
      </c>
      <c r="B28" s="16" t="s">
        <v>44</v>
      </c>
      <c r="C28" s="16" t="s">
        <v>44</v>
      </c>
      <c r="D28" s="16" t="s">
        <v>44</v>
      </c>
      <c r="E28" s="16">
        <f>SUM(E14:E27)</f>
        <v>108</v>
      </c>
      <c r="F28" s="16">
        <f>SUM(F14:F27)</f>
        <v>44</v>
      </c>
      <c r="G28" s="16">
        <f>SUM(G14:G27)</f>
        <v>36</v>
      </c>
      <c r="H28" s="17">
        <f>SUM(F28:G28)/E28</f>
        <v>0.7407407407407407</v>
      </c>
      <c r="I28" s="16">
        <f>(E28-SUM(F28:G28))-K28</f>
        <v>28</v>
      </c>
      <c r="J28" s="17">
        <f>I28/E28</f>
        <v>0.25925925925925924</v>
      </c>
      <c r="K28" s="16">
        <f>SUM(K14:K27)</f>
        <v>0</v>
      </c>
      <c r="L28" s="25">
        <f>K28/E28</f>
        <v>0</v>
      </c>
      <c r="M28" s="28">
        <f>AVERAGE(M14:M27)</f>
        <v>62</v>
      </c>
      <c r="N28" s="27">
        <f>AVERAGE(N14:N27)</f>
        <v>0.7248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32" t="s">
        <v>29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3" t="s">
        <v>30</v>
      </c>
      <c r="C33" s="30"/>
      <c r="D33" s="30"/>
      <c r="E33" s="1"/>
      <c r="F33" s="1"/>
      <c r="G33" s="34" t="s">
        <v>31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5"/>
      <c r="C34" s="36"/>
      <c r="D34" s="36"/>
      <c r="E34" s="1"/>
      <c r="F34" s="1"/>
      <c r="G34" s="37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8" t="s">
        <v>32</v>
      </c>
      <c r="B35" s="30"/>
      <c r="C35" s="7"/>
      <c r="D35" s="1"/>
      <c r="E35" s="38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9" t="str">
        <f>B10</f>
        <v>LILY ALEJANDRA MEDRANO MENDOZA</v>
      </c>
      <c r="C37" s="30"/>
      <c r="D37" s="30"/>
      <c r="E37" s="21"/>
      <c r="F37" s="21"/>
      <c r="G37" s="31" t="s">
        <v>33</v>
      </c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</cp:lastModifiedBy>
  <cp:lastPrinted>2023-01-16T10:23:24Z</cp:lastPrinted>
  <dcterms:created xsi:type="dcterms:W3CDTF">2021-11-22T14:45:25Z</dcterms:created>
  <dcterms:modified xsi:type="dcterms:W3CDTF">2023-01-18T21:53:46Z</dcterms:modified>
</cp:coreProperties>
</file>