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S PARCIALES\"/>
    </mc:Choice>
  </mc:AlternateContent>
  <xr:revisionPtr revIDLastSave="0" documentId="8_{F93C69CA-C4DA-4CB2-97B9-140CD3368E08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A15" i="23"/>
  <c r="H15" i="25"/>
  <c r="H16" i="25"/>
  <c r="H17" i="25"/>
  <c r="H18" i="25"/>
  <c r="H14" i="25"/>
  <c r="M28" i="10"/>
  <c r="N28" i="10"/>
  <c r="L18" i="10"/>
  <c r="L15" i="10"/>
  <c r="L16" i="10"/>
  <c r="L17" i="10"/>
  <c r="I19" i="10"/>
  <c r="I20" i="10"/>
  <c r="I21" i="10"/>
  <c r="I22" i="10"/>
  <c r="I23" i="10"/>
  <c r="I24" i="10"/>
  <c r="I25" i="10"/>
  <c r="I26" i="10"/>
  <c r="I27" i="10"/>
  <c r="K28" i="10"/>
  <c r="L28" i="10" s="1"/>
  <c r="G28" i="10"/>
  <c r="F28" i="10"/>
  <c r="E28" i="10"/>
  <c r="L14" i="10"/>
  <c r="I28" i="10" l="1"/>
  <c r="B37" i="10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9" i="23"/>
  <c r="M29" i="23"/>
  <c r="F29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5" i="23"/>
  <c r="I15" i="23" s="1"/>
  <c r="D15" i="23"/>
  <c r="C15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8" i="10"/>
  <c r="I17" i="10"/>
  <c r="I16" i="10"/>
  <c r="I15" i="10"/>
  <c r="I14" i="10"/>
  <c r="L15" i="22" l="1"/>
  <c r="L17" i="22"/>
  <c r="I16" i="22"/>
  <c r="L16" i="22"/>
  <c r="I15" i="22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7" i="23"/>
  <c r="L18" i="23"/>
  <c r="L19" i="23"/>
  <c r="E29" i="23"/>
  <c r="I18" i="22"/>
  <c r="I22" i="22"/>
  <c r="I26" i="22"/>
  <c r="L14" i="22"/>
  <c r="E28" i="22"/>
  <c r="I28" i="25" l="1"/>
  <c r="J28" i="25" s="1"/>
  <c r="L28" i="25"/>
  <c r="H28" i="25"/>
  <c r="I28" i="24"/>
  <c r="L28" i="24"/>
  <c r="H28" i="24"/>
  <c r="I29" i="23"/>
  <c r="L29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<sst xmlns="http://schemas.openxmlformats.org/spreadsheetml/2006/main" count="213" uniqueCount="52">
  <si>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</si>
  <si>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</si>
  <si>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</si>
  <si>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</si>
  <si>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</si>
  <si>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</si>
  <si>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</si>
  <si>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</si>
  <si>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</si>
  <si>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</si>
  <si>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</si>
  <si>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</si>
  <si>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</si>
  <si>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</si>
  <si>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</si>
  <si>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</si>
  <si>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</si>
  <si>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</si>
  <si>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</si>
  <si>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</si>
  <si>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</si>
  <si>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</si>
  <si>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</si>
  <si>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</si>
  <si>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</si>
  <si>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</si>
  <si>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</si>
  <si>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</si>
  <si>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</si>
  <si>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</si>
  <si>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</si>
  <si>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</si>
  <si>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710A</t>
  </si>
  <si>
    <t>510A</t>
  </si>
  <si>
    <t>910B</t>
  </si>
  <si>
    <t>Taller de Investigación II</t>
  </si>
  <si>
    <t>705A</t>
  </si>
  <si>
    <t>705B</t>
  </si>
  <si>
    <t>ME. Guadalupe Zetina Cruz</t>
  </si>
  <si>
    <t>Análisis y Modelado de Sistemas de Información</t>
  </si>
  <si>
    <t>Tecnologías Convergentes II</t>
  </si>
  <si>
    <t>INFORMATICA</t>
  </si>
  <si>
    <t>IINF</t>
  </si>
  <si>
    <t>LADM</t>
  </si>
  <si>
    <t>SEP 22 - ENE 23</t>
  </si>
  <si>
    <t>S/E</t>
  </si>
  <si>
    <t>Mtro. Manuel de Jesús Cano Bustamante</t>
  </si>
  <si>
    <t>Verónica Guerrero Hernández</t>
  </si>
  <si>
    <t>Licenciatura en Administración</t>
  </si>
  <si>
    <t>INFORMÁTICA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</si>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</sst>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H16" sqref="H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44</v>
      </c>
      <c r="M8" s="29"/>
      <c r="N8" s="29"/>
    </row>
    <row r="10" spans="1:14" x14ac:dyDescent="0.2">
      <c r="A10" s="4" t="s">
        <v>8</v>
      </c>
      <c r="B10" s="29" t="s">
        <v>47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31</v>
      </c>
      <c r="B14" s="9" t="s">
        <v>45</v>
      </c>
      <c r="C14" s="9" t="s">
        <v>32</v>
      </c>
      <c r="D14" s="9" t="s">
        <v>42</v>
      </c>
      <c r="E14" s="9">
        <v>20</v>
      </c>
      <c r="F14" s="9"/>
      <c r="G14" s="9"/>
      <c r="H14" s="10"/>
      <c r="I14" s="9">
        <f t="shared" ref="I14:I27" si="0">(E14-SUM(F14:G14))-K14</f>
        <v>20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.5" x14ac:dyDescent="0.2">
      <c r="A15" s="8" t="s">
        <v>39</v>
      </c>
      <c r="B15" s="9" t="s">
        <v>45</v>
      </c>
      <c r="C15" s="9" t="s">
        <v>33</v>
      </c>
      <c r="D15" s="9" t="s">
        <v>42</v>
      </c>
      <c r="E15" s="9">
        <v>16</v>
      </c>
      <c r="F15" s="9"/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40</v>
      </c>
      <c r="B16" s="9" t="s">
        <v>45</v>
      </c>
      <c r="C16" s="9" t="s">
        <v>34</v>
      </c>
      <c r="D16" s="9" t="s">
        <v>42</v>
      </c>
      <c r="E16" s="9">
        <v>8</v>
      </c>
      <c r="F16" s="9"/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35</v>
      </c>
      <c r="B17" s="9" t="s">
        <v>45</v>
      </c>
      <c r="C17" s="9" t="s">
        <v>36</v>
      </c>
      <c r="D17" s="9" t="s">
        <v>43</v>
      </c>
      <c r="E17" s="9">
        <v>38</v>
      </c>
      <c r="F17" s="9"/>
      <c r="G17" s="9"/>
      <c r="H17" s="10"/>
      <c r="I17" s="9">
        <f t="shared" si="0"/>
        <v>38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35</v>
      </c>
      <c r="B18" s="9" t="s">
        <v>45</v>
      </c>
      <c r="C18" s="9" t="s">
        <v>37</v>
      </c>
      <c r="D18" s="9" t="s">
        <v>43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103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Verónica Guerrero Hernández</v>
      </c>
      <c r="C37" s="22"/>
      <c r="D37" s="22"/>
      <c r="E37" s="13"/>
      <c r="F37" s="13"/>
      <c r="G37" s="23" t="s">
        <v>46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v>5</v>
      </c>
      <c r="F8"/>
      <c r="G8" s="4" t="s">
        <v>6</v>
      </c>
      <c r="H8" s="20">
        <v>4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Verónica Guerrero Hernández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</v>
      </c>
      <c r="B14" s="9" t="s">
        <v>21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14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66</v>
      </c>
      <c r="N14" s="15">
        <v>0.7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21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93</v>
      </c>
      <c r="N15" s="15">
        <v>0.75</v>
      </c>
    </row>
    <row r="16" spans="1:14" s="11" customFormat="1" x14ac:dyDescent="0.2">
      <c r="A16" s="9" t="str">
        <f>'1'!A16</f>
        <v>Tecnologías Convergentes II</v>
      </c>
      <c r="B16" s="9" t="s">
        <v>21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>
        <v>6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74</v>
      </c>
      <c r="N16" s="15">
        <v>0.75</v>
      </c>
    </row>
    <row r="17" spans="1:14" s="11" customFormat="1" x14ac:dyDescent="0.2">
      <c r="A17" s="9" t="str">
        <f>'1'!A17</f>
        <v>Taller de Investigación II</v>
      </c>
      <c r="B17" s="9" t="s">
        <v>21</v>
      </c>
      <c r="C17" s="9" t="str">
        <f>'1'!C17</f>
        <v>705A</v>
      </c>
      <c r="D17" s="9" t="str">
        <f>'1'!D17</f>
        <v>LADM</v>
      </c>
      <c r="E17" s="9">
        <f>'1'!E17</f>
        <v>38</v>
      </c>
      <c r="F17" s="9">
        <v>36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88</v>
      </c>
      <c r="N17" s="15">
        <v>0.82</v>
      </c>
    </row>
    <row r="18" spans="1:14" s="11" customFormat="1" x14ac:dyDescent="0.2">
      <c r="A18" s="9" t="str">
        <f>'1'!A18</f>
        <v>Taller de Investigación II</v>
      </c>
      <c r="B18" s="9" t="s">
        <v>21</v>
      </c>
      <c r="C18" s="9" t="str">
        <f>'1'!C18</f>
        <v>705B</v>
      </c>
      <c r="D18" s="9" t="str">
        <f>'1'!D18</f>
        <v>LADM</v>
      </c>
      <c r="E18" s="9">
        <f>'1'!E18</f>
        <v>21</v>
      </c>
      <c r="F18" s="9">
        <v>18</v>
      </c>
      <c r="G18" s="9"/>
      <c r="H18" s="10"/>
      <c r="I18" s="9">
        <f t="shared" si="0"/>
        <v>3</v>
      </c>
      <c r="J18" s="10"/>
      <c r="K18" s="9"/>
      <c r="L18" s="10">
        <f t="shared" si="1"/>
        <v>0</v>
      </c>
      <c r="M18" s="9">
        <v>84</v>
      </c>
      <c r="N18" s="15">
        <v>0.86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90</v>
      </c>
      <c r="G28" s="17">
        <f>SUM(G14:G27)</f>
        <v>0</v>
      </c>
      <c r="H28" s="18">
        <f>SUM(F28:G28)/E28</f>
        <v>0.87378640776699024</v>
      </c>
      <c r="I28" s="17">
        <f t="shared" si="0"/>
        <v>13</v>
      </c>
      <c r="J28" s="18">
        <f t="shared" ref="J28" si="2">I28/E28</f>
        <v>0.12621359223300971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0.77600000000000002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Verónica Guerrero Hernández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activeCell="G38" sqref="G38:J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Verónica Guerrero Hernández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</v>
      </c>
      <c r="B14" s="9" t="s">
        <v>50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12</v>
      </c>
      <c r="G14" s="9"/>
      <c r="H14" s="10"/>
      <c r="I14" s="9">
        <f t="shared" ref="I14:I29" si="0">(E14-SUM(F14:G14))-K14</f>
        <v>8</v>
      </c>
      <c r="J14" s="10"/>
      <c r="K14" s="9"/>
      <c r="L14" s="10">
        <f t="shared" ref="L14:L29" si="1">K14/E14</f>
        <v>0</v>
      </c>
      <c r="M14" s="9">
        <v>58</v>
      </c>
      <c r="N14" s="15">
        <v>0.6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50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12</v>
      </c>
      <c r="G15" s="9"/>
      <c r="H15" s="10"/>
      <c r="I15" s="9">
        <f t="shared" si="0"/>
        <v>4</v>
      </c>
      <c r="J15" s="10"/>
      <c r="K15" s="9"/>
      <c r="L15" s="10">
        <f t="shared" si="1"/>
        <v>0</v>
      </c>
      <c r="M15" s="9">
        <v>73</v>
      </c>
      <c r="N15" s="15">
        <v>0.75</v>
      </c>
    </row>
    <row r="16" spans="1:14" s="11" customFormat="1" ht="25.5" x14ac:dyDescent="0.2">
      <c r="A16" s="9" t="s">
        <v>39</v>
      </c>
      <c r="B16" s="9" t="s">
        <v>51</v>
      </c>
      <c r="C16" s="9" t="s">
        <v>33</v>
      </c>
      <c r="D16" s="9" t="s">
        <v>42</v>
      </c>
      <c r="E16" s="9">
        <v>16</v>
      </c>
      <c r="F16" s="9">
        <v>13</v>
      </c>
      <c r="G16" s="9"/>
      <c r="H16" s="10"/>
      <c r="I16" s="9">
        <v>3</v>
      </c>
      <c r="J16" s="10"/>
      <c r="K16" s="9"/>
      <c r="L16" s="10">
        <f t="shared" si="1"/>
        <v>0</v>
      </c>
      <c r="M16" s="9">
        <v>78</v>
      </c>
      <c r="N16" s="15">
        <v>0.81</v>
      </c>
    </row>
    <row r="17" spans="1:14" s="11" customFormat="1" x14ac:dyDescent="0.2">
      <c r="A17" s="9" t="str">
        <f>'1'!A16</f>
        <v>Tecnologías Convergentes II</v>
      </c>
      <c r="B17" s="9" t="s">
        <v>50</v>
      </c>
      <c r="C17" s="9" t="str">
        <f>'1'!C16</f>
        <v>910B</v>
      </c>
      <c r="D17" s="9" t="str">
        <f>'1'!D16</f>
        <v>IINF</v>
      </c>
      <c r="E17" s="9">
        <f>'1'!E16</f>
        <v>8</v>
      </c>
      <c r="F17" s="9">
        <v>6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75</v>
      </c>
      <c r="N17" s="15">
        <v>0.75</v>
      </c>
    </row>
    <row r="18" spans="1:14" s="11" customFormat="1" x14ac:dyDescent="0.2">
      <c r="A18" s="9" t="str">
        <f>'1'!A17</f>
        <v>Taller de Investigación II</v>
      </c>
      <c r="B18" s="9" t="s">
        <v>50</v>
      </c>
      <c r="C18" s="9" t="str">
        <f>'1'!C17</f>
        <v>705A</v>
      </c>
      <c r="D18" s="9" t="str">
        <f>'1'!D17</f>
        <v>LADM</v>
      </c>
      <c r="E18" s="9">
        <f>'1'!E17</f>
        <v>38</v>
      </c>
      <c r="F18" s="9">
        <v>17</v>
      </c>
      <c r="G18" s="9"/>
      <c r="H18" s="10"/>
      <c r="I18" s="9">
        <f t="shared" si="0"/>
        <v>21</v>
      </c>
      <c r="J18" s="10"/>
      <c r="K18" s="9"/>
      <c r="L18" s="10">
        <f t="shared" si="1"/>
        <v>0</v>
      </c>
      <c r="M18" s="9">
        <v>41</v>
      </c>
      <c r="N18" s="15">
        <v>0.45</v>
      </c>
    </row>
    <row r="19" spans="1:14" s="11" customFormat="1" x14ac:dyDescent="0.2">
      <c r="A19" s="9" t="str">
        <f>'1'!A18</f>
        <v>Taller de Investigación II</v>
      </c>
      <c r="B19" s="9" t="s">
        <v>50</v>
      </c>
      <c r="C19" s="9" t="str">
        <f>'1'!C18</f>
        <v>705B</v>
      </c>
      <c r="D19" s="9" t="str">
        <f>'1'!D18</f>
        <v>LADM</v>
      </c>
      <c r="E19" s="9">
        <f>'1'!E18</f>
        <v>21</v>
      </c>
      <c r="F19" s="9">
        <v>16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75</v>
      </c>
      <c r="N19" s="15">
        <v>0.71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119</v>
      </c>
      <c r="F29" s="17">
        <f>SUM(F14:F28)</f>
        <v>76</v>
      </c>
      <c r="G29" s="17"/>
      <c r="H29" s="18"/>
      <c r="I29" s="17">
        <f t="shared" si="0"/>
        <v>43</v>
      </c>
      <c r="J29" s="18"/>
      <c r="K29" s="17"/>
      <c r="L29" s="18">
        <f t="shared" si="1"/>
        <v>0</v>
      </c>
      <c r="M29" s="17">
        <f>AVERAGE(M14:M28)</f>
        <v>66.666666666666671</v>
      </c>
      <c r="N29" s="19">
        <f>AVERAGE(N14:N28)</f>
        <v>0.67833333333333334</v>
      </c>
    </row>
    <row r="31" spans="1:14" ht="120" customHeight="1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">
      <c r="A33" s="12"/>
    </row>
    <row r="34" spans="1:10" x14ac:dyDescent="0.2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">
      <c r="B35" s="28"/>
      <c r="C35" s="28"/>
      <c r="D35" s="28"/>
      <c r="G35" s="29"/>
      <c r="H35" s="29"/>
      <c r="I35" s="29"/>
      <c r="J35" s="29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tr">
        <f>B10</f>
        <v>Verónica Guerrero Hernández</v>
      </c>
      <c r="C38" s="22"/>
      <c r="D38" s="22"/>
      <c r="E38" s="13"/>
      <c r="F38" s="13"/>
      <c r="G38" s="22" t="s">
        <v>38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Verónica Guerrero Hernández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</v>
      </c>
      <c r="B14" s="9" t="s">
        <v>45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0</v>
      </c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 t="s">
        <v>45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0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 t="s">
        <v>45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>
        <v>0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 t="s">
        <v>45</v>
      </c>
      <c r="C17" s="9" t="str">
        <f>'1'!C17</f>
        <v>705A</v>
      </c>
      <c r="D17" s="9" t="str">
        <f>'1'!D17</f>
        <v>LADM</v>
      </c>
      <c r="E17" s="9">
        <f>'1'!E17</f>
        <v>38</v>
      </c>
      <c r="F17" s="9">
        <v>0</v>
      </c>
      <c r="G17" s="9"/>
      <c r="H17" s="10"/>
      <c r="I17" s="9">
        <f t="shared" si="0"/>
        <v>38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 t="s">
        <v>45</v>
      </c>
      <c r="C18" s="9" t="str">
        <f>'1'!C18</f>
        <v>705B</v>
      </c>
      <c r="D18" s="9" t="str">
        <f>'1'!D18</f>
        <v>LADM</v>
      </c>
      <c r="E18" s="9">
        <f>'1'!E18</f>
        <v>21</v>
      </c>
      <c r="F18" s="9">
        <v>0</v>
      </c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103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Verónica Guerrero Hernández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Verónica Guerrero Hernández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</v>
      </c>
      <c r="B14" s="9" t="s">
        <v>18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13</v>
      </c>
      <c r="G14" s="9">
        <v>7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91</v>
      </c>
      <c r="N14" s="15">
        <v>0.6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18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12</v>
      </c>
      <c r="G15" s="9">
        <v>4</v>
      </c>
      <c r="H15" s="10">
        <f t="shared" ref="H15:H18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92</v>
      </c>
      <c r="N15" s="15">
        <v>0.63</v>
      </c>
    </row>
    <row r="16" spans="1:14" s="11" customFormat="1" x14ac:dyDescent="0.2">
      <c r="A16" s="9" t="str">
        <f>'1'!A16</f>
        <v>Tecnologías Convergentes II</v>
      </c>
      <c r="B16" s="9" t="s">
        <v>18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>
        <v>5</v>
      </c>
      <c r="G16" s="9">
        <v>3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92</v>
      </c>
      <c r="N16" s="15">
        <v>0.75</v>
      </c>
    </row>
    <row r="17" spans="1:14" s="11" customFormat="1" x14ac:dyDescent="0.2">
      <c r="A17" s="9" t="str">
        <f>'1'!A17</f>
        <v>Taller de Investigación II</v>
      </c>
      <c r="B17" s="9" t="s">
        <v>18</v>
      </c>
      <c r="C17" s="9" t="str">
        <f>'1'!C17</f>
        <v>705A</v>
      </c>
      <c r="D17" s="9" t="str">
        <f>'1'!D17</f>
        <v>LADM</v>
      </c>
      <c r="E17" s="9">
        <f>'1'!E17</f>
        <v>38</v>
      </c>
      <c r="F17" s="9">
        <v>25</v>
      </c>
      <c r="G17" s="9">
        <v>13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92</v>
      </c>
      <c r="N17" s="15">
        <v>0.55000000000000004</v>
      </c>
    </row>
    <row r="18" spans="1:14" s="11" customFormat="1" x14ac:dyDescent="0.2">
      <c r="A18" s="9" t="str">
        <f>'1'!A18</f>
        <v>Taller de Investigación II</v>
      </c>
      <c r="B18" s="9" t="s">
        <v>18</v>
      </c>
      <c r="C18" s="9" t="str">
        <f>'1'!C18</f>
        <v>705B</v>
      </c>
      <c r="D18" s="9" t="str">
        <f>'1'!D18</f>
        <v>LADM</v>
      </c>
      <c r="E18" s="9">
        <f>'1'!E18</f>
        <v>21</v>
      </c>
      <c r="F18" s="9">
        <v>16</v>
      </c>
      <c r="G18" s="9">
        <v>3</v>
      </c>
      <c r="H18" s="10">
        <f t="shared" si="3"/>
        <v>0.90476190476190477</v>
      </c>
      <c r="I18" s="9">
        <f t="shared" si="0"/>
        <v>2</v>
      </c>
      <c r="J18" s="10">
        <f t="shared" si="1"/>
        <v>9.5238095238095233E-2</v>
      </c>
      <c r="K18" s="9">
        <v>0</v>
      </c>
      <c r="L18" s="10">
        <f t="shared" si="2"/>
        <v>0</v>
      </c>
      <c r="M18" s="9">
        <v>85</v>
      </c>
      <c r="N18" s="15">
        <v>0.86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71</v>
      </c>
      <c r="G28" s="17">
        <f>SUM(G14:G27)</f>
        <v>30</v>
      </c>
      <c r="H28" s="18">
        <f>SUM(F28:G28)/E28</f>
        <v>0.98058252427184467</v>
      </c>
      <c r="I28" s="17">
        <f t="shared" si="0"/>
        <v>2</v>
      </c>
      <c r="J28" s="18">
        <f t="shared" si="1"/>
        <v>1.9417475728155338E-2</v>
      </c>
      <c r="K28" s="17">
        <f>SUM(K14:K27)</f>
        <v>0</v>
      </c>
      <c r="L28" s="18">
        <f t="shared" si="2"/>
        <v>0</v>
      </c>
      <c r="M28" s="17">
        <f>AVERAGE(M14:M27)</f>
        <v>90.4</v>
      </c>
      <c r="N28" s="19">
        <f>AVERAGE(N14:N27)</f>
        <v>0.67800000000000005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Verónica Guerrero Hernández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2023-01-20T20:21:14Z</dcterms:modified>
  <cp:category/>
  <cp:contentStatus/>
</cp:coreProperties>
</file>