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C:\Users\DELL\Documents\2 - SEMESTRE\2- SEPTIEMBRE 2022 - ENERO 2023\REPORTES\REPORTES PARCIALES\"/>
    </mc:Choice>
  </mc:AlternateContent>
  <xr:revisionPtr revIDLastSave="0" documentId="8_{F93C69CA-C4DA-4CB2-97B9-140CD3368E08}" xr6:coauthVersionLast="47" xr6:coauthVersionMax="47" xr10:uidLastSave="{00000000-0000-0000-0000-000000000000}"/>
  <bookViews>
    <workbookView xWindow="-120" yWindow="-120" windowWidth="20730" windowHeight="11160" activeTab="4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'3'!$A$1:$N$38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6" i="23" l="1"/>
  <c r="A15" i="23"/>
  <c r="H15" i="25"/>
  <c r="H16" i="25"/>
  <c r="H17" i="25"/>
  <c r="H18" i="25"/>
  <c r="H14" i="25"/>
  <c r="M28" i="10"/>
  <c r="N28" i="10"/>
  <c r="L18" i="10"/>
  <c r="L15" i="10"/>
  <c r="L16" i="10"/>
  <c r="L17" i="10"/>
  <c r="I19" i="10"/>
  <c r="I20" i="10"/>
  <c r="I21" i="10"/>
  <c r="I22" i="10"/>
  <c r="I23" i="10"/>
  <c r="I24" i="10"/>
  <c r="I25" i="10"/>
  <c r="I26" i="10"/>
  <c r="I27" i="10"/>
  <c r="K28" i="10"/>
  <c r="L28" i="10" s="1"/>
  <c r="G28" i="10"/>
  <c r="F28" i="10"/>
  <c r="E28" i="10"/>
  <c r="L14" i="10"/>
  <c r="I28" i="10" l="1"/>
  <c r="B37" i="10"/>
  <c r="N28" i="25"/>
  <c r="M28" i="25"/>
  <c r="K28" i="25"/>
  <c r="G28" i="25"/>
  <c r="F28" i="25"/>
  <c r="E18" i="25"/>
  <c r="I18" i="25" s="1"/>
  <c r="J18" i="25" s="1"/>
  <c r="D18" i="25"/>
  <c r="C18" i="25"/>
  <c r="A18" i="25"/>
  <c r="E17" i="25"/>
  <c r="I17" i="25" s="1"/>
  <c r="J17" i="25" s="1"/>
  <c r="D17" i="25"/>
  <c r="C17" i="25"/>
  <c r="A17" i="25"/>
  <c r="E16" i="25"/>
  <c r="I16" i="25" s="1"/>
  <c r="J16" i="25" s="1"/>
  <c r="D16" i="25"/>
  <c r="C16" i="25"/>
  <c r="A16" i="25"/>
  <c r="E15" i="25"/>
  <c r="I15" i="25" s="1"/>
  <c r="J15" i="25" s="1"/>
  <c r="D15" i="25"/>
  <c r="C15" i="25"/>
  <c r="A15" i="25"/>
  <c r="E14" i="25"/>
  <c r="I14" i="25" s="1"/>
  <c r="J14" i="25" s="1"/>
  <c r="D14" i="25"/>
  <c r="C14" i="25"/>
  <c r="A14" i="25"/>
  <c r="B10" i="25"/>
  <c r="B37" i="25" s="1"/>
  <c r="L8" i="25"/>
  <c r="H8" i="25"/>
  <c r="E8" i="25"/>
  <c r="N28" i="24"/>
  <c r="M28" i="24"/>
  <c r="K28" i="24"/>
  <c r="G28" i="24"/>
  <c r="F28" i="24"/>
  <c r="E18" i="24"/>
  <c r="I18" i="24" s="1"/>
  <c r="D18" i="24"/>
  <c r="C18" i="24"/>
  <c r="A18" i="24"/>
  <c r="E17" i="24"/>
  <c r="I17" i="24" s="1"/>
  <c r="D17" i="24"/>
  <c r="C17" i="24"/>
  <c r="A17" i="24"/>
  <c r="E16" i="24"/>
  <c r="I16" i="24" s="1"/>
  <c r="D16" i="24"/>
  <c r="C16" i="24"/>
  <c r="A16" i="24"/>
  <c r="E15" i="24"/>
  <c r="I15" i="24" s="1"/>
  <c r="D15" i="24"/>
  <c r="C15" i="24"/>
  <c r="A15" i="24"/>
  <c r="E14" i="24"/>
  <c r="I14" i="24" s="1"/>
  <c r="D14" i="24"/>
  <c r="C14" i="24"/>
  <c r="A14" i="24"/>
  <c r="B10" i="24"/>
  <c r="B37" i="24" s="1"/>
  <c r="L8" i="24"/>
  <c r="H8" i="24"/>
  <c r="E8" i="24"/>
  <c r="N29" i="23"/>
  <c r="M29" i="23"/>
  <c r="F29" i="23"/>
  <c r="E19" i="23"/>
  <c r="I19" i="23" s="1"/>
  <c r="D19" i="23"/>
  <c r="C19" i="23"/>
  <c r="A19" i="23"/>
  <c r="E18" i="23"/>
  <c r="I18" i="23" s="1"/>
  <c r="D18" i="23"/>
  <c r="C18" i="23"/>
  <c r="A18" i="23"/>
  <c r="E17" i="23"/>
  <c r="I17" i="23" s="1"/>
  <c r="D17" i="23"/>
  <c r="C17" i="23"/>
  <c r="A17" i="23"/>
  <c r="E15" i="23"/>
  <c r="I15" i="23" s="1"/>
  <c r="D15" i="23"/>
  <c r="C15" i="23"/>
  <c r="E14" i="23"/>
  <c r="I14" i="23" s="1"/>
  <c r="D14" i="23"/>
  <c r="C14" i="23"/>
  <c r="A14" i="23"/>
  <c r="B10" i="23"/>
  <c r="B38" i="23" s="1"/>
  <c r="L8" i="23"/>
  <c r="H8" i="23"/>
  <c r="E8" i="23"/>
  <c r="A15" i="22"/>
  <c r="C15" i="22"/>
  <c r="D15" i="22"/>
  <c r="E15" i="22"/>
  <c r="A16" i="22"/>
  <c r="C16" i="22"/>
  <c r="D16" i="22"/>
  <c r="E16" i="22"/>
  <c r="A17" i="22"/>
  <c r="C17" i="22"/>
  <c r="D17" i="22"/>
  <c r="E17" i="22"/>
  <c r="I17" i="22" s="1"/>
  <c r="A18" i="22"/>
  <c r="C18" i="22"/>
  <c r="D18" i="22"/>
  <c r="E18" i="22"/>
  <c r="L18" i="22" s="1"/>
  <c r="C14" i="22"/>
  <c r="D14" i="22"/>
  <c r="E14" i="22"/>
  <c r="A14" i="22"/>
  <c r="B10" i="22"/>
  <c r="B37" i="22" s="1"/>
  <c r="L8" i="22"/>
  <c r="N28" i="22"/>
  <c r="M28" i="22"/>
  <c r="K28" i="22"/>
  <c r="G28" i="22"/>
  <c r="F28" i="22"/>
  <c r="I27" i="22"/>
  <c r="I25" i="22"/>
  <c r="I24" i="22"/>
  <c r="I23" i="22"/>
  <c r="I21" i="22"/>
  <c r="I20" i="22"/>
  <c r="I19" i="22"/>
  <c r="I18" i="10"/>
  <c r="I17" i="10"/>
  <c r="I16" i="10"/>
  <c r="I15" i="10"/>
  <c r="I14" i="10"/>
  <c r="L15" i="22" l="1"/>
  <c r="L17" i="22"/>
  <c r="I16" i="22"/>
  <c r="L16" i="22"/>
  <c r="I15" i="22"/>
  <c r="I14" i="22"/>
  <c r="L14" i="25"/>
  <c r="L15" i="25"/>
  <c r="L16" i="25"/>
  <c r="L17" i="25"/>
  <c r="L18" i="25"/>
  <c r="E28" i="25"/>
  <c r="L14" i="24"/>
  <c r="L15" i="24"/>
  <c r="L16" i="24"/>
  <c r="L17" i="24"/>
  <c r="L18" i="24"/>
  <c r="E28" i="24"/>
  <c r="L14" i="23"/>
  <c r="L15" i="23"/>
  <c r="L17" i="23"/>
  <c r="L18" i="23"/>
  <c r="L19" i="23"/>
  <c r="E29" i="23"/>
  <c r="I18" i="22"/>
  <c r="I22" i="22"/>
  <c r="I26" i="22"/>
  <c r="L14" i="22"/>
  <c r="E28" i="22"/>
  <c r="I28" i="25" l="1"/>
  <c r="J28" i="25" s="1"/>
  <c r="L28" i="25"/>
  <c r="H28" i="25"/>
  <c r="I28" i="24"/>
  <c r="L28" i="24"/>
  <c r="H28" i="24"/>
  <c r="I29" i="23"/>
  <c r="L29" i="23"/>
  <c r="I28" i="22"/>
  <c r="J28" i="22" s="1"/>
  <c r="H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<sst xmlns="http://schemas.openxmlformats.org/spreadsheetml/2006/main" count="213" uniqueCount="52">
  <si>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</si>
  <si>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</si>
  <si>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</si>
  <si>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</si>
  <si>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</si>
  <si>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</si>
  <si>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</si>
  <si>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</si>
  <si>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</si>
  <si>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</si>
  <si>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</si>
  <si>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</si>
  <si>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</si>
  <si>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</si>
  <si>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</si>
  <si>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</si>
  <si>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</si>
  <si>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</si>
  <si>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</si>
  <si>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</si>
  <si>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</si>
  <si>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</si>
  <si>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</si>
  <si>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</si>
  <si>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</si>
  <si>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</si>
  <si>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</si>
  <si>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</si>
  <si>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</si>
  <si>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</si>
  <si>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</si>
  <si>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Taller de Investigación I</t>
  </si>
  <si>
    <t>710A</t>
  </si>
  <si>
    <t>510A</t>
  </si>
  <si>
    <t>910B</t>
  </si>
  <si>
    <t>Taller de Investigación II</t>
  </si>
  <si>
    <t>705A</t>
  </si>
  <si>
    <t>705B</t>
  </si>
  <si>
    <t>ME. Guadalupe Zetina Cruz</t>
  </si>
  <si>
    <t>Análisis y Modelado de Sistemas de Información</t>
  </si>
  <si>
    <t>Tecnologías Convergentes II</t>
  </si>
  <si>
    <t>INFORMATICA</t>
  </si>
  <si>
    <t>IINF</t>
  </si>
  <si>
    <t>LADM</t>
  </si>
  <si>
    <t>SEP 22 - ENE 23</t>
  </si>
  <si>
    <t>S/E</t>
  </si>
  <si>
    <t>Mtro. Manuel de Jesús Cano Bustamante</t>
  </si>
  <si>
    <t>Verónica Guerrero Hernández</t>
  </si>
  <si>
    <t>Licenciatura en Administración</t>
  </si>
  <si>
    <t>INFORMÁTICA</t>
  </si>
  <si>
    <t>II</t>
  </si>
  <si>
    <t>III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</si>
</sst>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0" borderId="0" xfId="0" applyFont="1" applyAlignment="1">
      <alignment horizontal="center" vertical="top" wrapText="1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7"/>
  <sheetViews>
    <sheetView topLeftCell="A8" zoomScale="85" zoomScaleNormal="85" zoomScaleSheetLayoutView="100" workbookViewId="0">
      <selection activeCell="H16" sqref="H16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7" t="s">
        <v>30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2">
      <c r="A6" s="38" t="s">
        <v>2</v>
      </c>
      <c r="B6" s="38"/>
      <c r="C6" s="38"/>
      <c r="D6" s="38"/>
      <c r="E6" s="39" t="s">
        <v>48</v>
      </c>
      <c r="F6" s="39"/>
      <c r="G6" s="39"/>
      <c r="H6" s="39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29" t="s">
        <v>4</v>
      </c>
      <c r="C8" s="29"/>
      <c r="D8" s="14" t="s">
        <v>5</v>
      </c>
      <c r="E8" s="5">
        <v>5</v>
      </c>
      <c r="G8" s="4" t="s">
        <v>6</v>
      </c>
      <c r="H8" s="5">
        <v>4</v>
      </c>
      <c r="I8" s="35" t="s">
        <v>7</v>
      </c>
      <c r="J8" s="35"/>
      <c r="K8" s="35"/>
      <c r="L8" s="29" t="s">
        <v>44</v>
      </c>
      <c r="M8" s="29"/>
      <c r="N8" s="29"/>
    </row>
    <row r="10" spans="1:14" x14ac:dyDescent="0.2">
      <c r="A10" s="4" t="s">
        <v>8</v>
      </c>
      <c r="B10" s="29" t="s">
        <v>47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9</v>
      </c>
      <c r="B12" s="33" t="s">
        <v>10</v>
      </c>
      <c r="C12" s="33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30" t="s">
        <v>21</v>
      </c>
    </row>
    <row r="13" spans="1:14" x14ac:dyDescent="0.2">
      <c r="A13" s="37"/>
      <c r="B13" s="34"/>
      <c r="C13" s="34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31"/>
    </row>
    <row r="14" spans="1:14" s="11" customFormat="1" x14ac:dyDescent="0.2">
      <c r="A14" s="8" t="s">
        <v>31</v>
      </c>
      <c r="B14" s="9" t="s">
        <v>45</v>
      </c>
      <c r="C14" s="9" t="s">
        <v>32</v>
      </c>
      <c r="D14" s="9" t="s">
        <v>42</v>
      </c>
      <c r="E14" s="9">
        <v>20</v>
      </c>
      <c r="F14" s="9"/>
      <c r="G14" s="9"/>
      <c r="H14" s="10"/>
      <c r="I14" s="9">
        <f t="shared" ref="I14:I27" si="0">(E14-SUM(F14:G14))-K14</f>
        <v>20</v>
      </c>
      <c r="J14" s="10"/>
      <c r="K14" s="9">
        <v>0</v>
      </c>
      <c r="L14" s="10">
        <f t="shared" ref="L14:L18" si="1">K14/E14</f>
        <v>0</v>
      </c>
      <c r="M14" s="9"/>
      <c r="N14" s="15"/>
    </row>
    <row r="15" spans="1:14" s="11" customFormat="1" ht="25.5" x14ac:dyDescent="0.2">
      <c r="A15" s="8" t="s">
        <v>39</v>
      </c>
      <c r="B15" s="9" t="s">
        <v>45</v>
      </c>
      <c r="C15" s="9" t="s">
        <v>33</v>
      </c>
      <c r="D15" s="9" t="s">
        <v>42</v>
      </c>
      <c r="E15" s="9">
        <v>16</v>
      </c>
      <c r="F15" s="9"/>
      <c r="G15" s="9"/>
      <c r="H15" s="10"/>
      <c r="I15" s="9">
        <f t="shared" si="0"/>
        <v>16</v>
      </c>
      <c r="J15" s="10"/>
      <c r="K15" s="9">
        <v>0</v>
      </c>
      <c r="L15" s="10">
        <f t="shared" si="1"/>
        <v>0</v>
      </c>
      <c r="M15" s="9"/>
      <c r="N15" s="15"/>
    </row>
    <row r="16" spans="1:14" s="11" customFormat="1" x14ac:dyDescent="0.2">
      <c r="A16" s="8" t="s">
        <v>40</v>
      </c>
      <c r="B16" s="9" t="s">
        <v>45</v>
      </c>
      <c r="C16" s="9" t="s">
        <v>34</v>
      </c>
      <c r="D16" s="9" t="s">
        <v>42</v>
      </c>
      <c r="E16" s="9">
        <v>8</v>
      </c>
      <c r="F16" s="9"/>
      <c r="G16" s="9"/>
      <c r="H16" s="10"/>
      <c r="I16" s="9">
        <f t="shared" si="0"/>
        <v>8</v>
      </c>
      <c r="J16" s="10"/>
      <c r="K16" s="9">
        <v>0</v>
      </c>
      <c r="L16" s="10">
        <f t="shared" si="1"/>
        <v>0</v>
      </c>
      <c r="M16" s="9"/>
      <c r="N16" s="15"/>
    </row>
    <row r="17" spans="1:14" s="11" customFormat="1" x14ac:dyDescent="0.2">
      <c r="A17" s="8" t="s">
        <v>35</v>
      </c>
      <c r="B17" s="9" t="s">
        <v>45</v>
      </c>
      <c r="C17" s="9" t="s">
        <v>36</v>
      </c>
      <c r="D17" s="9" t="s">
        <v>43</v>
      </c>
      <c r="E17" s="9">
        <v>38</v>
      </c>
      <c r="F17" s="9"/>
      <c r="G17" s="9"/>
      <c r="H17" s="10"/>
      <c r="I17" s="9">
        <f t="shared" si="0"/>
        <v>38</v>
      </c>
      <c r="J17" s="10"/>
      <c r="K17" s="9">
        <v>0</v>
      </c>
      <c r="L17" s="10">
        <f t="shared" si="1"/>
        <v>0</v>
      </c>
      <c r="M17" s="9"/>
      <c r="N17" s="15"/>
    </row>
    <row r="18" spans="1:14" s="11" customFormat="1" x14ac:dyDescent="0.2">
      <c r="A18" s="8" t="s">
        <v>35</v>
      </c>
      <c r="B18" s="9" t="s">
        <v>45</v>
      </c>
      <c r="C18" s="9" t="s">
        <v>37</v>
      </c>
      <c r="D18" s="9" t="s">
        <v>43</v>
      </c>
      <c r="E18" s="9">
        <v>21</v>
      </c>
      <c r="F18" s="9"/>
      <c r="G18" s="9"/>
      <c r="H18" s="10"/>
      <c r="I18" s="9">
        <f t="shared" si="0"/>
        <v>21</v>
      </c>
      <c r="J18" s="10"/>
      <c r="K18" s="9">
        <v>0</v>
      </c>
      <c r="L18" s="10">
        <f t="shared" si="1"/>
        <v>0</v>
      </c>
      <c r="M18" s="9"/>
      <c r="N18" s="15"/>
    </row>
    <row r="19" spans="1:14" s="11" customFormat="1" x14ac:dyDescent="0.2">
      <c r="A19" s="8"/>
      <c r="B19" s="9"/>
      <c r="C19" s="9"/>
      <c r="D19" s="9"/>
      <c r="E19" s="9"/>
      <c r="F19" s="9"/>
      <c r="G19" s="9"/>
      <c r="H19" s="10"/>
      <c r="I19" s="9">
        <f t="shared" si="0"/>
        <v>0</v>
      </c>
      <c r="J19" s="10"/>
      <c r="K19" s="9"/>
      <c r="L19" s="10"/>
      <c r="M19" s="9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10"/>
      <c r="I20" s="9">
        <f t="shared" si="0"/>
        <v>0</v>
      </c>
      <c r="J20" s="10"/>
      <c r="K20" s="9"/>
      <c r="L20" s="10"/>
      <c r="M20" s="9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10"/>
      <c r="I21" s="9">
        <f t="shared" si="0"/>
        <v>0</v>
      </c>
      <c r="J21" s="10"/>
      <c r="K21" s="9"/>
      <c r="L21" s="10"/>
      <c r="M21" s="9"/>
      <c r="N21" s="15"/>
    </row>
    <row r="22" spans="1:14" s="11" customFormat="1" x14ac:dyDescent="0.2">
      <c r="A22" s="8"/>
      <c r="B22" s="9"/>
      <c r="C22" s="9"/>
      <c r="D22" s="9"/>
      <c r="E22" s="9"/>
      <c r="F22" s="9"/>
      <c r="G22" s="9"/>
      <c r="H22" s="10"/>
      <c r="I22" s="9">
        <f t="shared" si="0"/>
        <v>0</v>
      </c>
      <c r="J22" s="10"/>
      <c r="K22" s="9"/>
      <c r="L22" s="10"/>
      <c r="M22" s="9"/>
      <c r="N22" s="15"/>
    </row>
    <row r="23" spans="1:14" s="11" customFormat="1" x14ac:dyDescent="0.2">
      <c r="A23" s="8"/>
      <c r="B23" s="9"/>
      <c r="C23" s="9"/>
      <c r="D23" s="9"/>
      <c r="E23" s="9"/>
      <c r="F23" s="9"/>
      <c r="G23" s="9"/>
      <c r="H23" s="10"/>
      <c r="I23" s="9">
        <f t="shared" si="0"/>
        <v>0</v>
      </c>
      <c r="J23" s="10"/>
      <c r="K23" s="9"/>
      <c r="L23" s="10"/>
      <c r="M23" s="9"/>
      <c r="N23" s="15"/>
    </row>
    <row r="24" spans="1:14" s="11" customFormat="1" x14ac:dyDescent="0.2">
      <c r="A24" s="8"/>
      <c r="B24" s="9"/>
      <c r="C24" s="9"/>
      <c r="D24" s="9"/>
      <c r="E24" s="9"/>
      <c r="F24" s="9"/>
      <c r="G24" s="9"/>
      <c r="H24" s="10"/>
      <c r="I24" s="9">
        <f t="shared" si="0"/>
        <v>0</v>
      </c>
      <c r="J24" s="10"/>
      <c r="K24" s="9"/>
      <c r="L24" s="10"/>
      <c r="M24" s="9"/>
      <c r="N24" s="15"/>
    </row>
    <row r="25" spans="1:14" s="11" customFormat="1" x14ac:dyDescent="0.2">
      <c r="A25" s="8"/>
      <c r="B25" s="9"/>
      <c r="C25" s="9"/>
      <c r="D25" s="9"/>
      <c r="E25" s="9"/>
      <c r="F25" s="9"/>
      <c r="G25" s="9"/>
      <c r="H25" s="10"/>
      <c r="I25" s="9">
        <f t="shared" si="0"/>
        <v>0</v>
      </c>
      <c r="J25" s="10"/>
      <c r="K25" s="9"/>
      <c r="L25" s="10"/>
      <c r="M25" s="9"/>
      <c r="N25" s="15"/>
    </row>
    <row r="26" spans="1:14" s="11" customFormat="1" x14ac:dyDescent="0.2">
      <c r="A26" s="8"/>
      <c r="B26" s="9"/>
      <c r="C26" s="9"/>
      <c r="D26" s="9"/>
      <c r="E26" s="9"/>
      <c r="F26" s="9"/>
      <c r="G26" s="9"/>
      <c r="H26" s="10"/>
      <c r="I26" s="9">
        <f t="shared" si="0"/>
        <v>0</v>
      </c>
      <c r="J26" s="10"/>
      <c r="K26" s="9"/>
      <c r="L26" s="10"/>
      <c r="M26" s="9"/>
      <c r="N26" s="15"/>
    </row>
    <row r="27" spans="1:14" s="11" customFormat="1" ht="16.5" customHeight="1" x14ac:dyDescent="0.2">
      <c r="A27" s="8"/>
      <c r="B27" s="9"/>
      <c r="C27" s="9"/>
      <c r="D27" s="9"/>
      <c r="E27" s="9"/>
      <c r="F27" s="9"/>
      <c r="G27" s="9"/>
      <c r="H27" s="10"/>
      <c r="I27" s="9">
        <f t="shared" si="0"/>
        <v>0</v>
      </c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103</v>
      </c>
      <c r="F28" s="17">
        <f>SUM(F14:F27)</f>
        <v>0</v>
      </c>
      <c r="G28" s="17">
        <f>SUM(G14:G27)</f>
        <v>0</v>
      </c>
      <c r="H28" s="18"/>
      <c r="I28" s="17">
        <f t="shared" ref="I28" si="2">(E28-SUM(F28:G28))-K28</f>
        <v>103</v>
      </c>
      <c r="J28" s="18"/>
      <c r="K28" s="17">
        <f>SUM(K14:K27)</f>
        <v>0</v>
      </c>
      <c r="L28" s="18">
        <f t="shared" ref="L28" si="3">K28/E28</f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">
      <c r="A32" s="12"/>
    </row>
    <row r="33" spans="1:10" x14ac:dyDescent="0.2">
      <c r="B33" s="26" t="s">
        <v>27</v>
      </c>
      <c r="C33" s="26"/>
      <c r="D33" s="26"/>
      <c r="G33" s="27" t="s">
        <v>28</v>
      </c>
      <c r="H33" s="27"/>
      <c r="I33" s="27"/>
      <c r="J33" s="27"/>
    </row>
    <row r="34" spans="1:10" ht="62.25" customHeight="1" x14ac:dyDescent="0.2">
      <c r="B34" s="28"/>
      <c r="C34" s="28"/>
      <c r="D34" s="28"/>
      <c r="G34" s="29"/>
      <c r="H34" s="29"/>
      <c r="I34" s="29"/>
      <c r="J34" s="29"/>
    </row>
    <row r="35" spans="1:10" hidden="1" x14ac:dyDescent="0.2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"/>
    <row r="37" spans="1:10" ht="45" customHeight="1" x14ac:dyDescent="0.2">
      <c r="B37" s="22" t="str">
        <f>B10</f>
        <v>Verónica Guerrero Hernández</v>
      </c>
      <c r="C37" s="22"/>
      <c r="D37" s="22"/>
      <c r="E37" s="13"/>
      <c r="F37" s="13"/>
      <c r="G37" s="23" t="s">
        <v>46</v>
      </c>
      <c r="H37" s="23"/>
      <c r="I37" s="23"/>
      <c r="J37" s="23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3:D33"/>
    <mergeCell ref="G33:J33"/>
    <mergeCell ref="B34:D34"/>
    <mergeCell ref="G34:J34"/>
    <mergeCell ref="A35:B35"/>
    <mergeCell ref="E35:H35"/>
    <mergeCell ref="B37:D37"/>
    <mergeCell ref="G37:J37"/>
    <mergeCell ref="K12:K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zoomScale="85" zoomScaleNormal="85" zoomScaleSheetLayoutView="100" workbookViewId="0">
      <selection activeCell="G37" sqref="G37:J3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7" t="s">
        <v>30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2">
      <c r="A6" s="38" t="s">
        <v>2</v>
      </c>
      <c r="B6" s="38"/>
      <c r="C6" s="38"/>
      <c r="D6" s="38"/>
      <c r="E6" s="39" t="s">
        <v>41</v>
      </c>
      <c r="F6" s="39"/>
      <c r="G6" s="39"/>
      <c r="H6" s="39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9">
        <v>2</v>
      </c>
      <c r="C8" s="29"/>
      <c r="D8" s="14" t="s">
        <v>5</v>
      </c>
      <c r="E8" s="20">
        <v>5</v>
      </c>
      <c r="F8"/>
      <c r="G8" s="4" t="s">
        <v>6</v>
      </c>
      <c r="H8" s="20">
        <v>4</v>
      </c>
      <c r="I8" s="35" t="s">
        <v>7</v>
      </c>
      <c r="J8" s="35"/>
      <c r="K8" s="35"/>
      <c r="L8" s="29" t="str">
        <f>'1'!L8</f>
        <v>SEP 22 - ENE 23</v>
      </c>
      <c r="M8" s="29"/>
      <c r="N8" s="29"/>
    </row>
    <row r="10" spans="1:14" x14ac:dyDescent="0.2">
      <c r="A10" s="4" t="s">
        <v>8</v>
      </c>
      <c r="B10" s="29" t="str">
        <f>'1'!B10</f>
        <v>Verónica Guerrero Hernández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9</v>
      </c>
      <c r="B12" s="33" t="s">
        <v>10</v>
      </c>
      <c r="C12" s="33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30" t="s">
        <v>21</v>
      </c>
    </row>
    <row r="13" spans="1:14" x14ac:dyDescent="0.2">
      <c r="A13" s="37"/>
      <c r="B13" s="34"/>
      <c r="C13" s="34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31"/>
    </row>
    <row r="14" spans="1:14" s="11" customFormat="1" x14ac:dyDescent="0.2">
      <c r="A14" s="9" t="str">
        <f>'1'!A14</f>
        <v>Taller de Investigación I</v>
      </c>
      <c r="B14" s="9" t="s">
        <v>21</v>
      </c>
      <c r="C14" s="9" t="str">
        <f>'1'!C14</f>
        <v>710A</v>
      </c>
      <c r="D14" s="9" t="str">
        <f>'1'!D14</f>
        <v>IINF</v>
      </c>
      <c r="E14" s="9">
        <f>'1'!E14</f>
        <v>20</v>
      </c>
      <c r="F14" s="9">
        <v>14</v>
      </c>
      <c r="G14" s="9"/>
      <c r="H14" s="10"/>
      <c r="I14" s="9">
        <f t="shared" ref="I14:I28" si="0">(E14-SUM(F14:G14))-K14</f>
        <v>6</v>
      </c>
      <c r="J14" s="10"/>
      <c r="K14" s="9"/>
      <c r="L14" s="10">
        <f t="shared" ref="L14:L28" si="1">K14/E14</f>
        <v>0</v>
      </c>
      <c r="M14" s="9">
        <v>66</v>
      </c>
      <c r="N14" s="15">
        <v>0.7</v>
      </c>
    </row>
    <row r="15" spans="1:14" s="11" customFormat="1" ht="25.5" x14ac:dyDescent="0.2">
      <c r="A15" s="9" t="str">
        <f>'1'!A15</f>
        <v>Análisis y Modelado de Sistemas de Información</v>
      </c>
      <c r="B15" s="9" t="s">
        <v>21</v>
      </c>
      <c r="C15" s="9" t="str">
        <f>'1'!C15</f>
        <v>510A</v>
      </c>
      <c r="D15" s="9" t="str">
        <f>'1'!D15</f>
        <v>IINF</v>
      </c>
      <c r="E15" s="9">
        <f>'1'!E15</f>
        <v>16</v>
      </c>
      <c r="F15" s="9">
        <v>16</v>
      </c>
      <c r="G15" s="9"/>
      <c r="H15" s="10"/>
      <c r="I15" s="9">
        <f t="shared" si="0"/>
        <v>0</v>
      </c>
      <c r="J15" s="10"/>
      <c r="K15" s="9"/>
      <c r="L15" s="10">
        <f t="shared" si="1"/>
        <v>0</v>
      </c>
      <c r="M15" s="9">
        <v>93</v>
      </c>
      <c r="N15" s="15">
        <v>0.75</v>
      </c>
    </row>
    <row r="16" spans="1:14" s="11" customFormat="1" x14ac:dyDescent="0.2">
      <c r="A16" s="9" t="str">
        <f>'1'!A16</f>
        <v>Tecnologías Convergentes II</v>
      </c>
      <c r="B16" s="9" t="s">
        <v>21</v>
      </c>
      <c r="C16" s="9" t="str">
        <f>'1'!C16</f>
        <v>910B</v>
      </c>
      <c r="D16" s="9" t="str">
        <f>'1'!D16</f>
        <v>IINF</v>
      </c>
      <c r="E16" s="9">
        <f>'1'!E16</f>
        <v>8</v>
      </c>
      <c r="F16" s="9">
        <v>6</v>
      </c>
      <c r="G16" s="9"/>
      <c r="H16" s="10"/>
      <c r="I16" s="9">
        <f t="shared" si="0"/>
        <v>2</v>
      </c>
      <c r="J16" s="10"/>
      <c r="K16" s="9"/>
      <c r="L16" s="10">
        <f t="shared" si="1"/>
        <v>0</v>
      </c>
      <c r="M16" s="9">
        <v>74</v>
      </c>
      <c r="N16" s="15">
        <v>0.75</v>
      </c>
    </row>
    <row r="17" spans="1:14" s="11" customFormat="1" x14ac:dyDescent="0.2">
      <c r="A17" s="9" t="str">
        <f>'1'!A17</f>
        <v>Taller de Investigación II</v>
      </c>
      <c r="B17" s="9" t="s">
        <v>21</v>
      </c>
      <c r="C17" s="9" t="str">
        <f>'1'!C17</f>
        <v>705A</v>
      </c>
      <c r="D17" s="9" t="str">
        <f>'1'!D17</f>
        <v>LADM</v>
      </c>
      <c r="E17" s="9">
        <f>'1'!E17</f>
        <v>38</v>
      </c>
      <c r="F17" s="9">
        <v>36</v>
      </c>
      <c r="G17" s="9"/>
      <c r="H17" s="10"/>
      <c r="I17" s="9">
        <f t="shared" si="0"/>
        <v>2</v>
      </c>
      <c r="J17" s="10"/>
      <c r="K17" s="9"/>
      <c r="L17" s="10">
        <f t="shared" si="1"/>
        <v>0</v>
      </c>
      <c r="M17" s="9">
        <v>88</v>
      </c>
      <c r="N17" s="15">
        <v>0.82</v>
      </c>
    </row>
    <row r="18" spans="1:14" s="11" customFormat="1" x14ac:dyDescent="0.2">
      <c r="A18" s="9" t="str">
        <f>'1'!A18</f>
        <v>Taller de Investigación II</v>
      </c>
      <c r="B18" s="9" t="s">
        <v>21</v>
      </c>
      <c r="C18" s="9" t="str">
        <f>'1'!C18</f>
        <v>705B</v>
      </c>
      <c r="D18" s="9" t="str">
        <f>'1'!D18</f>
        <v>LADM</v>
      </c>
      <c r="E18" s="9">
        <f>'1'!E18</f>
        <v>21</v>
      </c>
      <c r="F18" s="9">
        <v>18</v>
      </c>
      <c r="G18" s="9"/>
      <c r="H18" s="10"/>
      <c r="I18" s="9">
        <f t="shared" si="0"/>
        <v>3</v>
      </c>
      <c r="J18" s="10"/>
      <c r="K18" s="9"/>
      <c r="L18" s="10">
        <f t="shared" si="1"/>
        <v>0</v>
      </c>
      <c r="M18" s="9">
        <v>84</v>
      </c>
      <c r="N18" s="15">
        <v>0.86</v>
      </c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>
        <f t="shared" si="0"/>
        <v>0</v>
      </c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>
        <f t="shared" si="0"/>
        <v>0</v>
      </c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>
        <f t="shared" si="0"/>
        <v>0</v>
      </c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>
        <f t="shared" si="0"/>
        <v>0</v>
      </c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>
        <f t="shared" si="0"/>
        <v>0</v>
      </c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>
        <f t="shared" si="0"/>
        <v>0</v>
      </c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>
        <f t="shared" si="0"/>
        <v>0</v>
      </c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>
        <f t="shared" si="0"/>
        <v>0</v>
      </c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>
        <f t="shared" si="0"/>
        <v>0</v>
      </c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103</v>
      </c>
      <c r="F28" s="17">
        <f>SUM(F14:F27)</f>
        <v>90</v>
      </c>
      <c r="G28" s="17">
        <f>SUM(G14:G27)</f>
        <v>0</v>
      </c>
      <c r="H28" s="18">
        <f>SUM(F28:G28)/E28</f>
        <v>0.87378640776699024</v>
      </c>
      <c r="I28" s="17">
        <f t="shared" si="0"/>
        <v>13</v>
      </c>
      <c r="J28" s="18">
        <f t="shared" ref="J28" si="2">I28/E28</f>
        <v>0.12621359223300971</v>
      </c>
      <c r="K28" s="17">
        <f>SUM(K14:K27)</f>
        <v>0</v>
      </c>
      <c r="L28" s="18">
        <f t="shared" si="1"/>
        <v>0</v>
      </c>
      <c r="M28" s="17">
        <f>AVERAGE(M14:M27)</f>
        <v>81</v>
      </c>
      <c r="N28" s="19">
        <f>AVERAGE(N14:N27)</f>
        <v>0.77600000000000002</v>
      </c>
    </row>
    <row r="30" spans="1:14" ht="120" customHeight="1" x14ac:dyDescent="0.2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">
      <c r="A32" s="12"/>
    </row>
    <row r="33" spans="1:10" x14ac:dyDescent="0.2">
      <c r="B33" s="26" t="s">
        <v>27</v>
      </c>
      <c r="C33" s="26"/>
      <c r="D33" s="26"/>
      <c r="G33" s="27" t="s">
        <v>28</v>
      </c>
      <c r="H33" s="27"/>
      <c r="I33" s="27"/>
      <c r="J33" s="27"/>
    </row>
    <row r="34" spans="1:10" ht="62.25" customHeight="1" x14ac:dyDescent="0.2">
      <c r="B34" s="28"/>
      <c r="C34" s="28"/>
      <c r="D34" s="28"/>
      <c r="G34" s="29"/>
      <c r="H34" s="29"/>
      <c r="I34" s="29"/>
      <c r="J34" s="29"/>
    </row>
    <row r="35" spans="1:10" hidden="1" x14ac:dyDescent="0.2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"/>
    <row r="37" spans="1:10" ht="45" customHeight="1" x14ac:dyDescent="0.2">
      <c r="B37" s="22" t="str">
        <f>B10</f>
        <v>Verónica Guerrero Hernández</v>
      </c>
      <c r="C37" s="22"/>
      <c r="D37" s="22"/>
      <c r="E37" s="13"/>
      <c r="F37" s="13"/>
      <c r="G37" s="22" t="s">
        <v>38</v>
      </c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8"/>
  <sheetViews>
    <sheetView zoomScale="85" zoomScaleNormal="85" zoomScaleSheetLayoutView="100" workbookViewId="0">
      <selection activeCell="G38" sqref="G38:J3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7" t="s">
        <v>30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2">
      <c r="A6" s="38" t="s">
        <v>2</v>
      </c>
      <c r="B6" s="38"/>
      <c r="C6" s="38"/>
      <c r="D6" s="38"/>
      <c r="E6" s="39" t="s">
        <v>49</v>
      </c>
      <c r="F6" s="39"/>
      <c r="G6" s="39"/>
      <c r="H6" s="39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9">
        <v>3</v>
      </c>
      <c r="C8" s="29"/>
      <c r="D8" s="14" t="s">
        <v>5</v>
      </c>
      <c r="E8" s="20">
        <f>'1'!E8</f>
        <v>5</v>
      </c>
      <c r="F8"/>
      <c r="G8" s="4" t="s">
        <v>6</v>
      </c>
      <c r="H8" s="20">
        <f>'1'!H8</f>
        <v>4</v>
      </c>
      <c r="I8" s="35" t="s">
        <v>7</v>
      </c>
      <c r="J8" s="35"/>
      <c r="K8" s="35"/>
      <c r="L8" s="29" t="str">
        <f>'1'!L8</f>
        <v>SEP 22 - ENE 23</v>
      </c>
      <c r="M8" s="29"/>
      <c r="N8" s="29"/>
    </row>
    <row r="10" spans="1:14" x14ac:dyDescent="0.2">
      <c r="A10" s="4" t="s">
        <v>8</v>
      </c>
      <c r="B10" s="29" t="str">
        <f>'1'!B10</f>
        <v>Verónica Guerrero Hernández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9</v>
      </c>
      <c r="B12" s="33" t="s">
        <v>10</v>
      </c>
      <c r="C12" s="33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30" t="s">
        <v>21</v>
      </c>
    </row>
    <row r="13" spans="1:14" x14ac:dyDescent="0.2">
      <c r="A13" s="37"/>
      <c r="B13" s="34"/>
      <c r="C13" s="34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31"/>
    </row>
    <row r="14" spans="1:14" s="11" customFormat="1" x14ac:dyDescent="0.2">
      <c r="A14" s="9" t="str">
        <f>'1'!A14</f>
        <v>Taller de Investigación I</v>
      </c>
      <c r="B14" s="9" t="s">
        <v>50</v>
      </c>
      <c r="C14" s="9" t="str">
        <f>'1'!C14</f>
        <v>710A</v>
      </c>
      <c r="D14" s="9" t="str">
        <f>'1'!D14</f>
        <v>IINF</v>
      </c>
      <c r="E14" s="9">
        <f>'1'!E14</f>
        <v>20</v>
      </c>
      <c r="F14" s="9">
        <v>12</v>
      </c>
      <c r="G14" s="9"/>
      <c r="H14" s="10"/>
      <c r="I14" s="9">
        <f t="shared" ref="I14:I29" si="0">(E14-SUM(F14:G14))-K14</f>
        <v>8</v>
      </c>
      <c r="J14" s="10"/>
      <c r="K14" s="9"/>
      <c r="L14" s="10">
        <f t="shared" ref="L14:L29" si="1">K14/E14</f>
        <v>0</v>
      </c>
      <c r="M14" s="9">
        <v>58</v>
      </c>
      <c r="N14" s="15">
        <v>0.6</v>
      </c>
    </row>
    <row r="15" spans="1:14" s="11" customFormat="1" ht="25.5" x14ac:dyDescent="0.2">
      <c r="A15" s="9" t="str">
        <f>'1'!A15</f>
        <v>Análisis y Modelado de Sistemas de Información</v>
      </c>
      <c r="B15" s="9" t="s">
        <v>50</v>
      </c>
      <c r="C15" s="9" t="str">
        <f>'1'!C15</f>
        <v>510A</v>
      </c>
      <c r="D15" s="9" t="str">
        <f>'1'!D15</f>
        <v>IINF</v>
      </c>
      <c r="E15" s="9">
        <f>'1'!E15</f>
        <v>16</v>
      </c>
      <c r="F15" s="9">
        <v>12</v>
      </c>
      <c r="G15" s="9"/>
      <c r="H15" s="10"/>
      <c r="I15" s="9">
        <f t="shared" si="0"/>
        <v>4</v>
      </c>
      <c r="J15" s="10"/>
      <c r="K15" s="9"/>
      <c r="L15" s="10">
        <f t="shared" si="1"/>
        <v>0</v>
      </c>
      <c r="M15" s="9">
        <v>73</v>
      </c>
      <c r="N15" s="15">
        <v>0.75</v>
      </c>
    </row>
    <row r="16" spans="1:14" s="11" customFormat="1" ht="25.5" x14ac:dyDescent="0.2">
      <c r="A16" s="9" t="s">
        <v>39</v>
      </c>
      <c r="B16" s="9" t="s">
        <v>51</v>
      </c>
      <c r="C16" s="9" t="s">
        <v>33</v>
      </c>
      <c r="D16" s="9" t="s">
        <v>42</v>
      </c>
      <c r="E16" s="9">
        <v>16</v>
      </c>
      <c r="F16" s="9">
        <v>13</v>
      </c>
      <c r="G16" s="9"/>
      <c r="H16" s="10"/>
      <c r="I16" s="9">
        <v>3</v>
      </c>
      <c r="J16" s="10"/>
      <c r="K16" s="9"/>
      <c r="L16" s="10">
        <f t="shared" si="1"/>
        <v>0</v>
      </c>
      <c r="M16" s="9">
        <v>78</v>
      </c>
      <c r="N16" s="15">
        <v>0.81</v>
      </c>
    </row>
    <row r="17" spans="1:14" s="11" customFormat="1" x14ac:dyDescent="0.2">
      <c r="A17" s="9" t="str">
        <f>'1'!A16</f>
        <v>Tecnologías Convergentes II</v>
      </c>
      <c r="B17" s="9" t="s">
        <v>50</v>
      </c>
      <c r="C17" s="9" t="str">
        <f>'1'!C16</f>
        <v>910B</v>
      </c>
      <c r="D17" s="9" t="str">
        <f>'1'!D16</f>
        <v>IINF</v>
      </c>
      <c r="E17" s="9">
        <f>'1'!E16</f>
        <v>8</v>
      </c>
      <c r="F17" s="9">
        <v>6</v>
      </c>
      <c r="G17" s="9"/>
      <c r="H17" s="10"/>
      <c r="I17" s="9">
        <f t="shared" si="0"/>
        <v>2</v>
      </c>
      <c r="J17" s="10"/>
      <c r="K17" s="9"/>
      <c r="L17" s="10">
        <f t="shared" si="1"/>
        <v>0</v>
      </c>
      <c r="M17" s="9">
        <v>75</v>
      </c>
      <c r="N17" s="15">
        <v>0.75</v>
      </c>
    </row>
    <row r="18" spans="1:14" s="11" customFormat="1" x14ac:dyDescent="0.2">
      <c r="A18" s="9" t="str">
        <f>'1'!A17</f>
        <v>Taller de Investigación II</v>
      </c>
      <c r="B18" s="9" t="s">
        <v>50</v>
      </c>
      <c r="C18" s="9" t="str">
        <f>'1'!C17</f>
        <v>705A</v>
      </c>
      <c r="D18" s="9" t="str">
        <f>'1'!D17</f>
        <v>LADM</v>
      </c>
      <c r="E18" s="9">
        <f>'1'!E17</f>
        <v>38</v>
      </c>
      <c r="F18" s="9">
        <v>17</v>
      </c>
      <c r="G18" s="9"/>
      <c r="H18" s="10"/>
      <c r="I18" s="9">
        <f t="shared" si="0"/>
        <v>21</v>
      </c>
      <c r="J18" s="10"/>
      <c r="K18" s="9"/>
      <c r="L18" s="10">
        <f t="shared" si="1"/>
        <v>0</v>
      </c>
      <c r="M18" s="9">
        <v>41</v>
      </c>
      <c r="N18" s="15">
        <v>0.45</v>
      </c>
    </row>
    <row r="19" spans="1:14" s="11" customFormat="1" x14ac:dyDescent="0.2">
      <c r="A19" s="9" t="str">
        <f>'1'!A18</f>
        <v>Taller de Investigación II</v>
      </c>
      <c r="B19" s="9" t="s">
        <v>50</v>
      </c>
      <c r="C19" s="9" t="str">
        <f>'1'!C18</f>
        <v>705B</v>
      </c>
      <c r="D19" s="9" t="str">
        <f>'1'!D18</f>
        <v>LADM</v>
      </c>
      <c r="E19" s="9">
        <f>'1'!E18</f>
        <v>21</v>
      </c>
      <c r="F19" s="9">
        <v>16</v>
      </c>
      <c r="G19" s="9"/>
      <c r="H19" s="10"/>
      <c r="I19" s="9">
        <f t="shared" si="0"/>
        <v>5</v>
      </c>
      <c r="J19" s="10"/>
      <c r="K19" s="9"/>
      <c r="L19" s="10">
        <f t="shared" si="1"/>
        <v>0</v>
      </c>
      <c r="M19" s="9">
        <v>75</v>
      </c>
      <c r="N19" s="15">
        <v>0.71</v>
      </c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s="11" customFormat="1" ht="16.5" customHeight="1" x14ac:dyDescent="0.2">
      <c r="A28" s="9"/>
      <c r="B28" s="9"/>
      <c r="C28" s="9"/>
      <c r="D28" s="9"/>
      <c r="E28" s="9"/>
      <c r="F28" s="9"/>
      <c r="G28" s="9"/>
      <c r="H28" s="10"/>
      <c r="I28" s="9"/>
      <c r="J28" s="10"/>
      <c r="K28" s="9"/>
      <c r="L28" s="10"/>
      <c r="M28" s="9"/>
      <c r="N28" s="15"/>
    </row>
    <row r="29" spans="1:14" ht="13.5" thickBot="1" x14ac:dyDescent="0.25">
      <c r="A29" s="16" t="s">
        <v>24</v>
      </c>
      <c r="B29" s="17" t="s">
        <v>25</v>
      </c>
      <c r="C29" s="17" t="s">
        <v>25</v>
      </c>
      <c r="D29" s="17" t="s">
        <v>25</v>
      </c>
      <c r="E29" s="17">
        <f>SUM(E14:E28)</f>
        <v>119</v>
      </c>
      <c r="F29" s="17">
        <f>SUM(F14:F28)</f>
        <v>76</v>
      </c>
      <c r="G29" s="17"/>
      <c r="H29" s="18"/>
      <c r="I29" s="17">
        <f t="shared" si="0"/>
        <v>43</v>
      </c>
      <c r="J29" s="18"/>
      <c r="K29" s="17"/>
      <c r="L29" s="18">
        <f t="shared" si="1"/>
        <v>0</v>
      </c>
      <c r="M29" s="17">
        <f>AVERAGE(M14:M28)</f>
        <v>66.666666666666671</v>
      </c>
      <c r="N29" s="19">
        <f>AVERAGE(N14:N28)</f>
        <v>0.67833333333333334</v>
      </c>
    </row>
    <row r="31" spans="1:14" ht="120" customHeight="1" x14ac:dyDescent="0.2">
      <c r="A31" s="32" t="s">
        <v>26</v>
      </c>
      <c r="B31" s="32"/>
      <c r="C31" s="32"/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32"/>
    </row>
    <row r="33" spans="1:10" x14ac:dyDescent="0.2">
      <c r="A33" s="12"/>
    </row>
    <row r="34" spans="1:10" x14ac:dyDescent="0.2">
      <c r="B34" s="26" t="s">
        <v>27</v>
      </c>
      <c r="C34" s="26"/>
      <c r="D34" s="26"/>
      <c r="G34" s="27" t="s">
        <v>28</v>
      </c>
      <c r="H34" s="27"/>
      <c r="I34" s="27"/>
      <c r="J34" s="27"/>
    </row>
    <row r="35" spans="1:10" ht="62.25" customHeight="1" x14ac:dyDescent="0.2">
      <c r="B35" s="28"/>
      <c r="C35" s="28"/>
      <c r="D35" s="28"/>
      <c r="G35" s="29"/>
      <c r="H35" s="29"/>
      <c r="I35" s="29"/>
      <c r="J35" s="29"/>
    </row>
    <row r="36" spans="1:10" hidden="1" x14ac:dyDescent="0.2">
      <c r="A36" s="21" t="e">
        <v>#REF!</v>
      </c>
      <c r="B36" s="21"/>
      <c r="C36" s="6"/>
      <c r="E36" s="21"/>
      <c r="F36" s="21"/>
      <c r="G36" s="21"/>
      <c r="H36" s="21"/>
    </row>
    <row r="37" spans="1:10" hidden="1" x14ac:dyDescent="0.2"/>
    <row r="38" spans="1:10" ht="45" customHeight="1" x14ac:dyDescent="0.2">
      <c r="B38" s="22" t="str">
        <f>B10</f>
        <v>Verónica Guerrero Hernández</v>
      </c>
      <c r="C38" s="22"/>
      <c r="D38" s="22"/>
      <c r="E38" s="13"/>
      <c r="F38" s="13"/>
      <c r="G38" s="22" t="s">
        <v>38</v>
      </c>
      <c r="H38" s="22"/>
      <c r="I38" s="22"/>
      <c r="J38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1:N31"/>
    <mergeCell ref="B35:D35"/>
    <mergeCell ref="G35:J35"/>
    <mergeCell ref="B34:D34"/>
    <mergeCell ref="G34:J34"/>
    <mergeCell ref="A36:B36"/>
    <mergeCell ref="E36:H36"/>
    <mergeCell ref="B38:D38"/>
    <mergeCell ref="G38:J38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opLeftCell="A19" zoomScale="85" zoomScaleNormal="85" zoomScaleSheetLayoutView="100" workbookViewId="0">
      <selection activeCell="G37" sqref="G37:J3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7" t="s">
        <v>30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2">
      <c r="A6" s="38" t="s">
        <v>2</v>
      </c>
      <c r="B6" s="38"/>
      <c r="C6" s="38"/>
      <c r="D6" s="38"/>
      <c r="E6" s="39" t="s">
        <v>49</v>
      </c>
      <c r="F6" s="39"/>
      <c r="G6" s="39"/>
      <c r="H6" s="39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9">
        <v>4</v>
      </c>
      <c r="C8" s="29"/>
      <c r="D8" s="14" t="s">
        <v>5</v>
      </c>
      <c r="E8" s="20">
        <f>'1'!E8</f>
        <v>5</v>
      </c>
      <c r="F8"/>
      <c r="G8" s="4" t="s">
        <v>6</v>
      </c>
      <c r="H8" s="20">
        <f>'1'!H8</f>
        <v>4</v>
      </c>
      <c r="I8" s="35" t="s">
        <v>7</v>
      </c>
      <c r="J8" s="35"/>
      <c r="K8" s="35"/>
      <c r="L8" s="29" t="str">
        <f>'1'!L8</f>
        <v>SEP 22 - ENE 23</v>
      </c>
      <c r="M8" s="29"/>
      <c r="N8" s="29"/>
    </row>
    <row r="10" spans="1:14" x14ac:dyDescent="0.2">
      <c r="A10" s="4" t="s">
        <v>8</v>
      </c>
      <c r="B10" s="29" t="str">
        <f>'1'!B10</f>
        <v>Verónica Guerrero Hernández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9</v>
      </c>
      <c r="B12" s="33" t="s">
        <v>10</v>
      </c>
      <c r="C12" s="33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30" t="s">
        <v>21</v>
      </c>
    </row>
    <row r="13" spans="1:14" x14ac:dyDescent="0.2">
      <c r="A13" s="37"/>
      <c r="B13" s="34"/>
      <c r="C13" s="34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31"/>
    </row>
    <row r="14" spans="1:14" s="11" customFormat="1" x14ac:dyDescent="0.2">
      <c r="A14" s="9" t="str">
        <f>'1'!A14</f>
        <v>Taller de Investigación I</v>
      </c>
      <c r="B14" s="9" t="s">
        <v>45</v>
      </c>
      <c r="C14" s="9" t="str">
        <f>'1'!C14</f>
        <v>710A</v>
      </c>
      <c r="D14" s="9" t="str">
        <f>'1'!D14</f>
        <v>IINF</v>
      </c>
      <c r="E14" s="9">
        <f>'1'!E14</f>
        <v>20</v>
      </c>
      <c r="F14" s="9">
        <v>0</v>
      </c>
      <c r="G14" s="9"/>
      <c r="H14" s="10"/>
      <c r="I14" s="9">
        <f t="shared" ref="I14:I28" si="0">(E14-SUM(F14:G14))-K14</f>
        <v>20</v>
      </c>
      <c r="J14" s="10"/>
      <c r="K14" s="9">
        <v>0</v>
      </c>
      <c r="L14" s="10">
        <f t="shared" ref="L14:L28" si="1">K14/E14</f>
        <v>0</v>
      </c>
      <c r="M14" s="9"/>
      <c r="N14" s="15"/>
    </row>
    <row r="15" spans="1:14" s="11" customFormat="1" ht="25.5" x14ac:dyDescent="0.2">
      <c r="A15" s="9" t="str">
        <f>'1'!A15</f>
        <v>Análisis y Modelado de Sistemas de Información</v>
      </c>
      <c r="B15" s="9" t="s">
        <v>45</v>
      </c>
      <c r="C15" s="9" t="str">
        <f>'1'!C15</f>
        <v>510A</v>
      </c>
      <c r="D15" s="9" t="str">
        <f>'1'!D15</f>
        <v>IINF</v>
      </c>
      <c r="E15" s="9">
        <f>'1'!E15</f>
        <v>16</v>
      </c>
      <c r="F15" s="9">
        <v>0</v>
      </c>
      <c r="G15" s="9"/>
      <c r="H15" s="10"/>
      <c r="I15" s="9">
        <f t="shared" si="0"/>
        <v>16</v>
      </c>
      <c r="J15" s="10"/>
      <c r="K15" s="9">
        <v>0</v>
      </c>
      <c r="L15" s="10">
        <f t="shared" si="1"/>
        <v>0</v>
      </c>
      <c r="M15" s="9"/>
      <c r="N15" s="15"/>
    </row>
    <row r="16" spans="1:14" s="11" customFormat="1" x14ac:dyDescent="0.2">
      <c r="A16" s="9" t="str">
        <f>'1'!A16</f>
        <v>Tecnologías Convergentes II</v>
      </c>
      <c r="B16" s="9" t="s">
        <v>45</v>
      </c>
      <c r="C16" s="9" t="str">
        <f>'1'!C16</f>
        <v>910B</v>
      </c>
      <c r="D16" s="9" t="str">
        <f>'1'!D16</f>
        <v>IINF</v>
      </c>
      <c r="E16" s="9">
        <f>'1'!E16</f>
        <v>8</v>
      </c>
      <c r="F16" s="9">
        <v>0</v>
      </c>
      <c r="G16" s="9"/>
      <c r="H16" s="10"/>
      <c r="I16" s="9">
        <f t="shared" si="0"/>
        <v>8</v>
      </c>
      <c r="J16" s="10"/>
      <c r="K16" s="9">
        <v>0</v>
      </c>
      <c r="L16" s="10">
        <f t="shared" si="1"/>
        <v>0</v>
      </c>
      <c r="M16" s="9"/>
      <c r="N16" s="15"/>
    </row>
    <row r="17" spans="1:14" s="11" customFormat="1" x14ac:dyDescent="0.2">
      <c r="A17" s="9" t="str">
        <f>'1'!A17</f>
        <v>Taller de Investigación II</v>
      </c>
      <c r="B17" s="9" t="s">
        <v>45</v>
      </c>
      <c r="C17" s="9" t="str">
        <f>'1'!C17</f>
        <v>705A</v>
      </c>
      <c r="D17" s="9" t="str">
        <f>'1'!D17</f>
        <v>LADM</v>
      </c>
      <c r="E17" s="9">
        <f>'1'!E17</f>
        <v>38</v>
      </c>
      <c r="F17" s="9">
        <v>0</v>
      </c>
      <c r="G17" s="9"/>
      <c r="H17" s="10"/>
      <c r="I17" s="9">
        <f t="shared" si="0"/>
        <v>38</v>
      </c>
      <c r="J17" s="10"/>
      <c r="K17" s="9">
        <v>0</v>
      </c>
      <c r="L17" s="10">
        <f t="shared" si="1"/>
        <v>0</v>
      </c>
      <c r="M17" s="9"/>
      <c r="N17" s="15"/>
    </row>
    <row r="18" spans="1:14" s="11" customFormat="1" x14ac:dyDescent="0.2">
      <c r="A18" s="9" t="str">
        <f>'1'!A18</f>
        <v>Taller de Investigación II</v>
      </c>
      <c r="B18" s="9" t="s">
        <v>45</v>
      </c>
      <c r="C18" s="9" t="str">
        <f>'1'!C18</f>
        <v>705B</v>
      </c>
      <c r="D18" s="9" t="str">
        <f>'1'!D18</f>
        <v>LADM</v>
      </c>
      <c r="E18" s="9">
        <f>'1'!E18</f>
        <v>21</v>
      </c>
      <c r="F18" s="9">
        <v>0</v>
      </c>
      <c r="G18" s="9"/>
      <c r="H18" s="10"/>
      <c r="I18" s="9">
        <f t="shared" si="0"/>
        <v>21</v>
      </c>
      <c r="J18" s="10"/>
      <c r="K18" s="9">
        <v>0</v>
      </c>
      <c r="L18" s="10">
        <f t="shared" si="1"/>
        <v>0</v>
      </c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103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0"/>
        <v>103</v>
      </c>
      <c r="J28" s="18"/>
      <c r="K28" s="17">
        <f>SUM(K14:K27)</f>
        <v>0</v>
      </c>
      <c r="L28" s="18">
        <f t="shared" si="1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">
      <c r="A32" s="12"/>
    </row>
    <row r="33" spans="1:10" x14ac:dyDescent="0.2">
      <c r="B33" s="26" t="s">
        <v>27</v>
      </c>
      <c r="C33" s="26"/>
      <c r="D33" s="26"/>
      <c r="G33" s="27" t="s">
        <v>28</v>
      </c>
      <c r="H33" s="27"/>
      <c r="I33" s="27"/>
      <c r="J33" s="27"/>
    </row>
    <row r="34" spans="1:10" ht="62.25" customHeight="1" x14ac:dyDescent="0.2">
      <c r="B34" s="28"/>
      <c r="C34" s="28"/>
      <c r="D34" s="28"/>
      <c r="G34" s="29"/>
      <c r="H34" s="29"/>
      <c r="I34" s="29"/>
      <c r="J34" s="29"/>
    </row>
    <row r="35" spans="1:10" hidden="1" x14ac:dyDescent="0.2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"/>
    <row r="37" spans="1:10" ht="45" customHeight="1" x14ac:dyDescent="0.2">
      <c r="B37" s="22" t="str">
        <f>B10</f>
        <v>Verónica Guerrero Hernández</v>
      </c>
      <c r="C37" s="22"/>
      <c r="D37" s="22"/>
      <c r="E37" s="13"/>
      <c r="F37" s="13"/>
      <c r="G37" s="22" t="s">
        <v>38</v>
      </c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tabSelected="1" zoomScale="85" zoomScaleNormal="85" zoomScaleSheetLayoutView="100" workbookViewId="0">
      <selection activeCell="N19" sqref="N19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7" t="s">
        <v>30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2">
      <c r="A6" s="38" t="s">
        <v>2</v>
      </c>
      <c r="B6" s="38"/>
      <c r="C6" s="38"/>
      <c r="D6" s="38"/>
      <c r="E6" s="39" t="s">
        <v>49</v>
      </c>
      <c r="F6" s="39"/>
      <c r="G6" s="39"/>
      <c r="H6" s="39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9" t="s">
        <v>29</v>
      </c>
      <c r="C8" s="29"/>
      <c r="D8" s="14" t="s">
        <v>5</v>
      </c>
      <c r="E8" s="20">
        <f>'1'!E8</f>
        <v>5</v>
      </c>
      <c r="F8"/>
      <c r="G8" s="4" t="s">
        <v>6</v>
      </c>
      <c r="H8" s="20">
        <f>'1'!H8</f>
        <v>4</v>
      </c>
      <c r="I8" s="35" t="s">
        <v>7</v>
      </c>
      <c r="J8" s="35"/>
      <c r="K8" s="35"/>
      <c r="L8" s="29" t="str">
        <f>'1'!L8</f>
        <v>SEP 22 - ENE 23</v>
      </c>
      <c r="M8" s="29"/>
      <c r="N8" s="29"/>
    </row>
    <row r="10" spans="1:14" x14ac:dyDescent="0.2">
      <c r="A10" s="4" t="s">
        <v>8</v>
      </c>
      <c r="B10" s="29" t="str">
        <f>'1'!B10</f>
        <v>Verónica Guerrero Hernández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9</v>
      </c>
      <c r="B12" s="33" t="s">
        <v>10</v>
      </c>
      <c r="C12" s="33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30" t="s">
        <v>21</v>
      </c>
    </row>
    <row r="13" spans="1:14" x14ac:dyDescent="0.2">
      <c r="A13" s="37"/>
      <c r="B13" s="34"/>
      <c r="C13" s="34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31"/>
    </row>
    <row r="14" spans="1:14" s="11" customFormat="1" x14ac:dyDescent="0.2">
      <c r="A14" s="9" t="str">
        <f>'1'!A14</f>
        <v>Taller de Investigación I</v>
      </c>
      <c r="B14" s="9" t="s">
        <v>18</v>
      </c>
      <c r="C14" s="9" t="str">
        <f>'1'!C14</f>
        <v>710A</v>
      </c>
      <c r="D14" s="9" t="str">
        <f>'1'!D14</f>
        <v>IINF</v>
      </c>
      <c r="E14" s="9">
        <f>'1'!E14</f>
        <v>20</v>
      </c>
      <c r="F14" s="9">
        <v>13</v>
      </c>
      <c r="G14" s="9">
        <v>7</v>
      </c>
      <c r="H14" s="10">
        <f>(F14+G14)/E14</f>
        <v>1</v>
      </c>
      <c r="I14" s="9">
        <f t="shared" ref="I14:I28" si="0">(E14-SUM(F14:G14))-K14</f>
        <v>0</v>
      </c>
      <c r="J14" s="10">
        <f t="shared" ref="J14:J28" si="1">I14/E14</f>
        <v>0</v>
      </c>
      <c r="K14" s="9">
        <v>0</v>
      </c>
      <c r="L14" s="10">
        <f t="shared" ref="L14:L28" si="2">K14/E14</f>
        <v>0</v>
      </c>
      <c r="M14" s="9">
        <v>91</v>
      </c>
      <c r="N14" s="15">
        <v>0.6</v>
      </c>
    </row>
    <row r="15" spans="1:14" s="11" customFormat="1" ht="25.5" x14ac:dyDescent="0.2">
      <c r="A15" s="9" t="str">
        <f>'1'!A15</f>
        <v>Análisis y Modelado de Sistemas de Información</v>
      </c>
      <c r="B15" s="9" t="s">
        <v>18</v>
      </c>
      <c r="C15" s="9" t="str">
        <f>'1'!C15</f>
        <v>510A</v>
      </c>
      <c r="D15" s="9" t="str">
        <f>'1'!D15</f>
        <v>IINF</v>
      </c>
      <c r="E15" s="9">
        <f>'1'!E15</f>
        <v>16</v>
      </c>
      <c r="F15" s="9">
        <v>12</v>
      </c>
      <c r="G15" s="9">
        <v>4</v>
      </c>
      <c r="H15" s="10">
        <f t="shared" ref="H15:H18" si="3">(F15+G15)/E15</f>
        <v>1</v>
      </c>
      <c r="I15" s="9">
        <f t="shared" si="0"/>
        <v>0</v>
      </c>
      <c r="J15" s="10">
        <f t="shared" si="1"/>
        <v>0</v>
      </c>
      <c r="K15" s="9">
        <v>0</v>
      </c>
      <c r="L15" s="10">
        <f t="shared" si="2"/>
        <v>0</v>
      </c>
      <c r="M15" s="9">
        <v>92</v>
      </c>
      <c r="N15" s="15">
        <v>0.63</v>
      </c>
    </row>
    <row r="16" spans="1:14" s="11" customFormat="1" x14ac:dyDescent="0.2">
      <c r="A16" s="9" t="str">
        <f>'1'!A16</f>
        <v>Tecnologías Convergentes II</v>
      </c>
      <c r="B16" s="9" t="s">
        <v>18</v>
      </c>
      <c r="C16" s="9" t="str">
        <f>'1'!C16</f>
        <v>910B</v>
      </c>
      <c r="D16" s="9" t="str">
        <f>'1'!D16</f>
        <v>IINF</v>
      </c>
      <c r="E16" s="9">
        <f>'1'!E16</f>
        <v>8</v>
      </c>
      <c r="F16" s="9">
        <v>5</v>
      </c>
      <c r="G16" s="9">
        <v>3</v>
      </c>
      <c r="H16" s="10">
        <f t="shared" si="3"/>
        <v>1</v>
      </c>
      <c r="I16" s="9">
        <f t="shared" si="0"/>
        <v>0</v>
      </c>
      <c r="J16" s="10">
        <f t="shared" si="1"/>
        <v>0</v>
      </c>
      <c r="K16" s="9">
        <v>0</v>
      </c>
      <c r="L16" s="10">
        <f t="shared" si="2"/>
        <v>0</v>
      </c>
      <c r="M16" s="9">
        <v>92</v>
      </c>
      <c r="N16" s="15">
        <v>0.75</v>
      </c>
    </row>
    <row r="17" spans="1:14" s="11" customFormat="1" x14ac:dyDescent="0.2">
      <c r="A17" s="9" t="str">
        <f>'1'!A17</f>
        <v>Taller de Investigación II</v>
      </c>
      <c r="B17" s="9" t="s">
        <v>18</v>
      </c>
      <c r="C17" s="9" t="str">
        <f>'1'!C17</f>
        <v>705A</v>
      </c>
      <c r="D17" s="9" t="str">
        <f>'1'!D17</f>
        <v>LADM</v>
      </c>
      <c r="E17" s="9">
        <f>'1'!E17</f>
        <v>38</v>
      </c>
      <c r="F17" s="9">
        <v>25</v>
      </c>
      <c r="G17" s="9">
        <v>13</v>
      </c>
      <c r="H17" s="10">
        <f t="shared" si="3"/>
        <v>1</v>
      </c>
      <c r="I17" s="9">
        <f t="shared" si="0"/>
        <v>0</v>
      </c>
      <c r="J17" s="10">
        <f t="shared" si="1"/>
        <v>0</v>
      </c>
      <c r="K17" s="9">
        <v>0</v>
      </c>
      <c r="L17" s="10">
        <f t="shared" si="2"/>
        <v>0</v>
      </c>
      <c r="M17" s="9">
        <v>92</v>
      </c>
      <c r="N17" s="15">
        <v>0.55000000000000004</v>
      </c>
    </row>
    <row r="18" spans="1:14" s="11" customFormat="1" x14ac:dyDescent="0.2">
      <c r="A18" s="9" t="str">
        <f>'1'!A18</f>
        <v>Taller de Investigación II</v>
      </c>
      <c r="B18" s="9" t="s">
        <v>18</v>
      </c>
      <c r="C18" s="9" t="str">
        <f>'1'!C18</f>
        <v>705B</v>
      </c>
      <c r="D18" s="9" t="str">
        <f>'1'!D18</f>
        <v>LADM</v>
      </c>
      <c r="E18" s="9">
        <f>'1'!E18</f>
        <v>21</v>
      </c>
      <c r="F18" s="9">
        <v>16</v>
      </c>
      <c r="G18" s="9">
        <v>3</v>
      </c>
      <c r="H18" s="10">
        <f t="shared" si="3"/>
        <v>0.90476190476190477</v>
      </c>
      <c r="I18" s="9">
        <f t="shared" si="0"/>
        <v>2</v>
      </c>
      <c r="J18" s="10">
        <f t="shared" si="1"/>
        <v>9.5238095238095233E-2</v>
      </c>
      <c r="K18" s="9">
        <v>0</v>
      </c>
      <c r="L18" s="10">
        <f t="shared" si="2"/>
        <v>0</v>
      </c>
      <c r="M18" s="9">
        <v>85</v>
      </c>
      <c r="N18" s="15">
        <v>0.86</v>
      </c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103</v>
      </c>
      <c r="F28" s="17">
        <f>SUM(F14:F27)</f>
        <v>71</v>
      </c>
      <c r="G28" s="17">
        <f>SUM(G14:G27)</f>
        <v>30</v>
      </c>
      <c r="H28" s="18">
        <f>SUM(F28:G28)/E28</f>
        <v>0.98058252427184467</v>
      </c>
      <c r="I28" s="17">
        <f t="shared" si="0"/>
        <v>2</v>
      </c>
      <c r="J28" s="18">
        <f t="shared" si="1"/>
        <v>1.9417475728155338E-2</v>
      </c>
      <c r="K28" s="17">
        <f>SUM(K14:K27)</f>
        <v>0</v>
      </c>
      <c r="L28" s="18">
        <f t="shared" si="2"/>
        <v>0</v>
      </c>
      <c r="M28" s="17">
        <f>AVERAGE(M14:M27)</f>
        <v>90.4</v>
      </c>
      <c r="N28" s="19">
        <f>AVERAGE(N14:N27)</f>
        <v>0.67800000000000005</v>
      </c>
    </row>
    <row r="30" spans="1:14" ht="120" customHeight="1" x14ac:dyDescent="0.2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">
      <c r="A32" s="12"/>
    </row>
    <row r="33" spans="1:10" x14ac:dyDescent="0.2">
      <c r="B33" s="26" t="s">
        <v>27</v>
      </c>
      <c r="C33" s="26"/>
      <c r="D33" s="26"/>
      <c r="G33" s="27" t="s">
        <v>28</v>
      </c>
      <c r="H33" s="27"/>
      <c r="I33" s="27"/>
      <c r="J33" s="27"/>
    </row>
    <row r="34" spans="1:10" ht="62.25" customHeight="1" x14ac:dyDescent="0.2">
      <c r="B34" s="28"/>
      <c r="C34" s="28"/>
      <c r="D34" s="28"/>
      <c r="G34" s="29"/>
      <c r="H34" s="29"/>
      <c r="I34" s="29"/>
      <c r="J34" s="29"/>
    </row>
    <row r="35" spans="1:10" hidden="1" x14ac:dyDescent="0.2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"/>
    <row r="37" spans="1:10" ht="45" customHeight="1" x14ac:dyDescent="0.2">
      <c r="B37" s="22" t="str">
        <f>B10</f>
        <v>Verónica Guerrero Hernández</v>
      </c>
      <c r="C37" s="22"/>
      <c r="D37" s="22"/>
      <c r="E37" s="13"/>
      <c r="F37" s="13"/>
      <c r="G37" s="22" t="s">
        <v>38</v>
      </c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DELL</cp:lastModifiedBy>
  <cp:revision/>
  <dcterms:created xsi:type="dcterms:W3CDTF">2021-11-22T14:45:25Z</dcterms:created>
  <dcterms:modified xsi:type="dcterms:W3CDTF">2023-01-20T20:21:14Z</dcterms:modified>
  <cp:category/>
  <cp:contentStatus/>
</cp:coreProperties>
</file>