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D:\ITSSAT\2022-AGOSTO-DICIEMBRE\REPORTES\3 REPORTE\"/>
    </mc:Choice>
  </mc:AlternateContent>
  <xr:revisionPtr revIDLastSave="0" documentId="13_ncr:1_{2275F260-C929-4D4F-B0C4-23C091ED8D9B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6" r:id="rId2"/>
    <sheet name="3" sheetId="23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'1'!$A$1:$N$37</definedName>
    <definedName name="_xlnm.Print_Area" localSheetId="1">'2'!$A$1:$N$39</definedName>
    <definedName name="_xlnm.Print_Area" localSheetId="2">'3'!$A$1:$N$37</definedName>
    <definedName name="_xlnm.Print_Area" localSheetId="3">'4'!$A$1:$N$37</definedName>
    <definedName name="_xlnm.Print_Area" localSheetId="4">Final!$A$1:$N$27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23" l="1"/>
  <c r="B37" i="23"/>
  <c r="I17" i="23"/>
  <c r="I16" i="23"/>
  <c r="I15" i="23"/>
  <c r="I14" i="23"/>
  <c r="A39" i="26"/>
  <c r="F30" i="26"/>
  <c r="E30" i="26"/>
  <c r="I30" i="26" s="1"/>
  <c r="I17" i="26"/>
  <c r="I16" i="26"/>
  <c r="I15" i="26"/>
  <c r="I14" i="26"/>
  <c r="L8" i="26"/>
  <c r="L8" i="10"/>
  <c r="I14" i="10" l="1"/>
  <c r="I15" i="10"/>
  <c r="N18" i="25"/>
  <c r="M18" i="25"/>
  <c r="K18" i="25"/>
  <c r="G18" i="25"/>
  <c r="F18" i="25"/>
  <c r="E17" i="25"/>
  <c r="I17" i="25" s="1"/>
  <c r="J17" i="25" s="1"/>
  <c r="D17" i="25"/>
  <c r="C17" i="25"/>
  <c r="E16" i="25"/>
  <c r="L16" i="25" s="1"/>
  <c r="D16" i="25"/>
  <c r="C16" i="25"/>
  <c r="E15" i="25"/>
  <c r="I15" i="25" s="1"/>
  <c r="J15" i="25" s="1"/>
  <c r="D15" i="25"/>
  <c r="C15" i="25"/>
  <c r="E14" i="25"/>
  <c r="I14" i="25" s="1"/>
  <c r="J14" i="25" s="1"/>
  <c r="D14" i="25"/>
  <c r="C14" i="25"/>
  <c r="B27" i="25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K28" i="23"/>
  <c r="G28" i="23"/>
  <c r="F28" i="23"/>
  <c r="B10" i="23"/>
  <c r="L8" i="23"/>
  <c r="H8" i="23"/>
  <c r="E8" i="23"/>
  <c r="A37" i="10"/>
  <c r="F28" i="10"/>
  <c r="E28" i="10"/>
  <c r="H15" i="25"/>
  <c r="L14" i="24"/>
  <c r="H19" i="24"/>
  <c r="H20" i="24"/>
  <c r="L23" i="24" l="1"/>
  <c r="H27" i="24"/>
  <c r="L22" i="24"/>
  <c r="H24" i="24"/>
  <c r="L27" i="24"/>
  <c r="L19" i="24"/>
  <c r="H23" i="24"/>
  <c r="L26" i="24"/>
  <c r="L18" i="24"/>
  <c r="H17" i="25"/>
  <c r="H26" i="24"/>
  <c r="H22" i="24"/>
  <c r="H18" i="24"/>
  <c r="L25" i="24"/>
  <c r="L21" i="24"/>
  <c r="L16" i="24"/>
  <c r="H25" i="24"/>
  <c r="H21" i="24"/>
  <c r="H16" i="24"/>
  <c r="L24" i="24"/>
  <c r="L20" i="24"/>
  <c r="L15" i="24"/>
  <c r="L17" i="25"/>
  <c r="H17" i="24"/>
  <c r="L14" i="25"/>
  <c r="H14" i="24"/>
  <c r="H14" i="25"/>
  <c r="I28" i="10"/>
  <c r="E28" i="23"/>
  <c r="L15" i="25"/>
  <c r="I16" i="25"/>
  <c r="J16" i="25" s="1"/>
  <c r="E28" i="24"/>
  <c r="H15" i="24"/>
  <c r="L17" i="24"/>
  <c r="E18" i="25"/>
  <c r="H16" i="25"/>
  <c r="L28" i="23" l="1"/>
  <c r="I28" i="23"/>
  <c r="J28" i="23" s="1"/>
  <c r="I28" i="24"/>
  <c r="J28" i="24" s="1"/>
  <c r="L28" i="24"/>
  <c r="H28" i="24"/>
  <c r="I18" i="25"/>
  <c r="J18" i="25" s="1"/>
  <c r="L18" i="25"/>
  <c r="H18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4AB9CD73-219C-478F-8043-F47F8D6AC14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7330A18A-17DF-4D69-B150-A76E966AD9EC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4D3B263B-BF3D-45F7-936C-38C19814A4E8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<sst xmlns="http://schemas.openxmlformats.org/spreadsheetml/2006/main" count="233" uniqueCount="45">
  <si>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</si>
  <si>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</si>
  <si>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</si>
  <si>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</si>
  <si>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</si>
  <si>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</si>
  <si>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</si>
  <si>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</si>
  <si>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</si>
  <si>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</si>
  <si>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</si>
  <si>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</si>
  <si>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</si>
  <si>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</si>
  <si>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</si>
  <si>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</si>
  <si>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</si>
  <si>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</si>
  <si>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</si>
  <si>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</si>
  <si>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</si>
  <si>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</si>
  <si>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</si>
  <si>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</si>
  <si>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</si>
  <si>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</si>
  <si>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</si>
  <si>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</si>
  <si>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</si>
  <si>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 xml:space="preserve">MECATRONICA </t>
  </si>
  <si>
    <t xml:space="preserve">MTI. ROBERTO ESTEBAN GUERRERO HERNANDEZ </t>
  </si>
  <si>
    <t xml:space="preserve">PROGRAMACION AVANZADA </t>
  </si>
  <si>
    <t xml:space="preserve">FORMULACION Y EVALUACION DE PROYECTOS </t>
  </si>
  <si>
    <t>FINAL</t>
  </si>
  <si>
    <t>711-A</t>
  </si>
  <si>
    <t>711-B</t>
  </si>
  <si>
    <t>311-A</t>
  </si>
  <si>
    <t>311-B</t>
  </si>
  <si>
    <t>ING. VICTOR PALMA CRUZ</t>
  </si>
  <si>
    <t>IMCT</t>
  </si>
  <si>
    <t>S/E</t>
  </si>
  <si>
    <t>II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</si>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</sst>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2" fontId="4" fillId="2" borderId="6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21E3A0C6-33A6-4AC3-B24E-0002F787B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C312F4E-753D-4157-AE06-EE220B0AA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9567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TSSAT/2022-AGOSTO-DICIEMBRE/REPORTE%20DE%20PARCIALYFINAL(EJEMPL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Final"/>
    </sheetNames>
    <sheetDataSet>
      <sheetData sheetId="0">
        <row r="8">
          <cell r="L8" t="str">
            <v>SEP 22- ENE 23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opLeftCell="A6" zoomScaleNormal="100" zoomScaleSheetLayoutView="100" workbookViewId="0">
      <selection activeCell="M17" sqref="M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4" t="s">
        <v>2</v>
      </c>
      <c r="B6" s="44"/>
      <c r="C6" s="44"/>
      <c r="D6" s="44"/>
      <c r="E6" s="45" t="s">
        <v>29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>
        <v>1</v>
      </c>
      <c r="C8" s="35"/>
      <c r="D8" s="14" t="s">
        <v>4</v>
      </c>
      <c r="E8" s="5">
        <v>4</v>
      </c>
      <c r="G8" s="4" t="s">
        <v>5</v>
      </c>
      <c r="H8" s="5">
        <v>2</v>
      </c>
      <c r="I8" s="41" t="s">
        <v>6</v>
      </c>
      <c r="J8" s="41"/>
      <c r="K8" s="41"/>
      <c r="L8" s="35" t="str">
        <f>'[1]1'!L8</f>
        <v>SEP 22- ENE 23</v>
      </c>
      <c r="M8" s="35"/>
      <c r="N8" s="35"/>
    </row>
    <row r="10" spans="1:14" x14ac:dyDescent="0.2">
      <c r="A10" s="4" t="s">
        <v>7</v>
      </c>
      <c r="B10" s="35" t="s">
        <v>30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8</v>
      </c>
      <c r="B12" s="39" t="s">
        <v>9</v>
      </c>
      <c r="C12" s="39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6" t="s">
        <v>20</v>
      </c>
    </row>
    <row r="13" spans="1:14" x14ac:dyDescent="0.2">
      <c r="A13" s="43"/>
      <c r="B13" s="40"/>
      <c r="C13" s="40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7"/>
    </row>
    <row r="14" spans="1:14" s="11" customFormat="1" x14ac:dyDescent="0.2">
      <c r="A14" s="9" t="s">
        <v>31</v>
      </c>
      <c r="B14" s="9" t="s">
        <v>20</v>
      </c>
      <c r="C14" s="9" t="s">
        <v>36</v>
      </c>
      <c r="D14" s="9" t="s">
        <v>39</v>
      </c>
      <c r="E14" s="9">
        <v>21</v>
      </c>
      <c r="F14" s="9">
        <v>21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v>0</v>
      </c>
      <c r="M14" s="9">
        <v>95</v>
      </c>
      <c r="N14" s="15">
        <v>1</v>
      </c>
    </row>
    <row r="15" spans="1:14" s="11" customFormat="1" x14ac:dyDescent="0.2">
      <c r="A15" s="9" t="s">
        <v>31</v>
      </c>
      <c r="B15" s="9" t="s">
        <v>20</v>
      </c>
      <c r="C15" s="9" t="s">
        <v>37</v>
      </c>
      <c r="D15" s="9" t="s">
        <v>39</v>
      </c>
      <c r="E15" s="9">
        <v>16</v>
      </c>
      <c r="F15" s="9">
        <v>16</v>
      </c>
      <c r="G15" s="9"/>
      <c r="H15" s="10"/>
      <c r="I15" s="9">
        <f t="shared" si="0"/>
        <v>0</v>
      </c>
      <c r="J15" s="10"/>
      <c r="K15" s="9">
        <v>0</v>
      </c>
      <c r="L15" s="10">
        <v>0</v>
      </c>
      <c r="M15" s="9">
        <v>95</v>
      </c>
      <c r="N15" s="15">
        <v>1</v>
      </c>
    </row>
    <row r="16" spans="1:14" s="11" customFormat="1" ht="25.5" x14ac:dyDescent="0.2">
      <c r="A16" s="9" t="s">
        <v>32</v>
      </c>
      <c r="B16" s="9" t="s">
        <v>40</v>
      </c>
      <c r="C16" s="9" t="s">
        <v>34</v>
      </c>
      <c r="D16" s="9" t="s">
        <v>39</v>
      </c>
      <c r="E16" s="9">
        <v>29</v>
      </c>
      <c r="F16" s="9">
        <v>0</v>
      </c>
      <c r="G16" s="9"/>
      <c r="H16" s="10"/>
      <c r="I16" s="9">
        <v>29</v>
      </c>
      <c r="J16" s="10"/>
      <c r="K16" s="9">
        <v>0</v>
      </c>
      <c r="L16" s="10">
        <v>0</v>
      </c>
      <c r="M16" s="9"/>
      <c r="N16" s="15"/>
    </row>
    <row r="17" spans="1:14" s="11" customFormat="1" ht="25.5" x14ac:dyDescent="0.2">
      <c r="A17" s="9" t="s">
        <v>32</v>
      </c>
      <c r="B17" s="9" t="s">
        <v>40</v>
      </c>
      <c r="C17" s="9" t="s">
        <v>35</v>
      </c>
      <c r="D17" s="9" t="s">
        <v>39</v>
      </c>
      <c r="E17" s="9">
        <v>12</v>
      </c>
      <c r="F17" s="9">
        <v>0</v>
      </c>
      <c r="G17" s="9"/>
      <c r="H17" s="10"/>
      <c r="I17" s="9">
        <v>12</v>
      </c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78</v>
      </c>
      <c r="F28" s="17">
        <f>SUM(F14:F27)</f>
        <v>37</v>
      </c>
      <c r="G28" s="17"/>
      <c r="H28" s="18"/>
      <c r="I28" s="17">
        <f t="shared" si="0"/>
        <v>41</v>
      </c>
      <c r="J28" s="18"/>
      <c r="K28" s="17">
        <v>0</v>
      </c>
      <c r="L28" s="18">
        <v>0</v>
      </c>
      <c r="M28" s="17">
        <v>95</v>
      </c>
      <c r="N28" s="19">
        <v>1</v>
      </c>
    </row>
    <row r="30" spans="1:14" ht="120" customHeight="1" x14ac:dyDescent="0.2">
      <c r="A30" s="38" t="s">
        <v>25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">
      <c r="A32" s="12"/>
    </row>
    <row r="33" spans="1:10" x14ac:dyDescent="0.2">
      <c r="B33" s="32" t="s">
        <v>26</v>
      </c>
      <c r="C33" s="32"/>
      <c r="D33" s="32"/>
      <c r="G33" s="33" t="s">
        <v>27</v>
      </c>
      <c r="H33" s="33"/>
      <c r="I33" s="33"/>
      <c r="J33" s="33"/>
    </row>
    <row r="34" spans="1:10" ht="62.25" customHeight="1" x14ac:dyDescent="0.2">
      <c r="B34" s="34"/>
      <c r="C34" s="34"/>
      <c r="D34" s="34"/>
      <c r="G34" s="35"/>
      <c r="H34" s="35"/>
      <c r="I34" s="35"/>
      <c r="J34" s="35"/>
    </row>
    <row r="35" spans="1:10" hidden="1" x14ac:dyDescent="0.2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"/>
    <row r="37" spans="1:10" ht="45" customHeight="1" x14ac:dyDescent="0.2">
      <c r="A37" s="31" t="str">
        <f>B10</f>
        <v xml:space="preserve">MTI. ROBERTO ESTEBAN GUERRERO HERNANDEZ </v>
      </c>
      <c r="B37" s="31"/>
      <c r="C37" s="31"/>
      <c r="D37" s="31"/>
      <c r="E37" s="31"/>
      <c r="F37" s="13"/>
      <c r="G37" s="28" t="s">
        <v>38</v>
      </c>
      <c r="H37" s="28"/>
      <c r="I37" s="28"/>
      <c r="J37" s="28"/>
    </row>
    <row r="40" spans="1:10" x14ac:dyDescent="0.2">
      <c r="C40" s="2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G37:J37"/>
    <mergeCell ref="K12:K13"/>
    <mergeCell ref="A37:E37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BC4D9-E4F6-409B-AC51-276D2234F27F}">
  <sheetPr>
    <pageSetUpPr fitToPage="1"/>
  </sheetPr>
  <dimension ref="A1:N42"/>
  <sheetViews>
    <sheetView topLeftCell="A30" zoomScaleNormal="100" zoomScaleSheetLayoutView="100" workbookViewId="0">
      <selection activeCell="G39" sqref="G39:J3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2">
      <c r="A2" s="22"/>
      <c r="B2" s="22"/>
      <c r="C2" s="22"/>
      <c r="E2" s="22"/>
      <c r="F2" s="22"/>
      <c r="G2" s="22"/>
      <c r="H2" s="22"/>
      <c r="I2" s="22"/>
      <c r="J2" s="22"/>
      <c r="K2" s="22"/>
    </row>
    <row r="3" spans="1:14" x14ac:dyDescent="0.2">
      <c r="A3" s="33" t="s">
        <v>28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4" t="s">
        <v>2</v>
      </c>
      <c r="B6" s="44"/>
      <c r="C6" s="44"/>
      <c r="D6" s="44"/>
      <c r="E6" s="45" t="s">
        <v>29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4" x14ac:dyDescent="0.2">
      <c r="A8" s="24" t="s">
        <v>3</v>
      </c>
      <c r="B8" s="35">
        <v>2</v>
      </c>
      <c r="C8" s="35"/>
      <c r="D8" s="14" t="s">
        <v>4</v>
      </c>
      <c r="E8" s="25">
        <v>4</v>
      </c>
      <c r="G8" s="24" t="s">
        <v>5</v>
      </c>
      <c r="H8" s="25">
        <v>2</v>
      </c>
      <c r="I8" s="41" t="s">
        <v>6</v>
      </c>
      <c r="J8" s="41"/>
      <c r="K8" s="41"/>
      <c r="L8" s="35" t="str">
        <f>'[1]1'!L8</f>
        <v>SEP 22- ENE 23</v>
      </c>
      <c r="M8" s="35"/>
      <c r="N8" s="35"/>
    </row>
    <row r="10" spans="1:14" x14ac:dyDescent="0.2">
      <c r="A10" s="24" t="s">
        <v>7</v>
      </c>
      <c r="B10" s="35" t="s">
        <v>30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42" t="s">
        <v>8</v>
      </c>
      <c r="B12" s="39" t="s">
        <v>9</v>
      </c>
      <c r="C12" s="39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6" t="s">
        <v>20</v>
      </c>
    </row>
    <row r="13" spans="1:14" x14ac:dyDescent="0.2">
      <c r="A13" s="43"/>
      <c r="B13" s="40"/>
      <c r="C13" s="40"/>
      <c r="D13" s="30"/>
      <c r="E13" s="30"/>
      <c r="F13" s="23" t="s">
        <v>21</v>
      </c>
      <c r="G13" s="23" t="s">
        <v>22</v>
      </c>
      <c r="H13" s="30"/>
      <c r="I13" s="30"/>
      <c r="J13" s="30"/>
      <c r="K13" s="30"/>
      <c r="L13" s="30"/>
      <c r="M13" s="30"/>
      <c r="N13" s="37"/>
    </row>
    <row r="14" spans="1:14" s="11" customFormat="1" x14ac:dyDescent="0.2">
      <c r="A14" s="9" t="s">
        <v>31</v>
      </c>
      <c r="B14" s="9" t="s">
        <v>41</v>
      </c>
      <c r="C14" s="9" t="s">
        <v>36</v>
      </c>
      <c r="D14" s="9" t="s">
        <v>39</v>
      </c>
      <c r="E14" s="9">
        <v>21</v>
      </c>
      <c r="F14" s="9">
        <v>21</v>
      </c>
      <c r="G14" s="9"/>
      <c r="H14" s="10"/>
      <c r="I14" s="9">
        <f t="shared" ref="I14:I30" si="0">(E14-SUM(F14:G14))-K14</f>
        <v>0</v>
      </c>
      <c r="J14" s="10"/>
      <c r="K14" s="9">
        <v>0</v>
      </c>
      <c r="L14" s="10">
        <v>0</v>
      </c>
      <c r="M14" s="9">
        <v>95</v>
      </c>
      <c r="N14" s="15">
        <v>1</v>
      </c>
    </row>
    <row r="15" spans="1:14" s="11" customFormat="1" x14ac:dyDescent="0.2">
      <c r="A15" s="9" t="s">
        <v>31</v>
      </c>
      <c r="B15" s="9" t="s">
        <v>42</v>
      </c>
      <c r="C15" s="9" t="s">
        <v>36</v>
      </c>
      <c r="D15" s="9" t="s">
        <v>39</v>
      </c>
      <c r="E15" s="9">
        <v>21</v>
      </c>
      <c r="F15" s="9">
        <v>21</v>
      </c>
      <c r="G15" s="9"/>
      <c r="H15" s="10"/>
      <c r="I15" s="9">
        <f t="shared" si="0"/>
        <v>0</v>
      </c>
      <c r="J15" s="10"/>
      <c r="K15" s="9">
        <v>0</v>
      </c>
      <c r="L15" s="10">
        <v>0</v>
      </c>
      <c r="M15" s="9">
        <v>94</v>
      </c>
      <c r="N15" s="15">
        <v>1</v>
      </c>
    </row>
    <row r="16" spans="1:14" s="11" customFormat="1" x14ac:dyDescent="0.2">
      <c r="A16" s="9" t="s">
        <v>31</v>
      </c>
      <c r="B16" s="9" t="s">
        <v>41</v>
      </c>
      <c r="C16" s="9" t="s">
        <v>37</v>
      </c>
      <c r="D16" s="9" t="s">
        <v>39</v>
      </c>
      <c r="E16" s="9">
        <v>16</v>
      </c>
      <c r="F16" s="9">
        <v>16</v>
      </c>
      <c r="G16" s="9"/>
      <c r="H16" s="10"/>
      <c r="I16" s="9">
        <f t="shared" si="0"/>
        <v>0</v>
      </c>
      <c r="J16" s="10"/>
      <c r="K16" s="9">
        <v>0</v>
      </c>
      <c r="L16" s="10">
        <v>0</v>
      </c>
      <c r="M16" s="9">
        <v>95</v>
      </c>
      <c r="N16" s="15">
        <v>1</v>
      </c>
    </row>
    <row r="17" spans="1:14" s="11" customFormat="1" x14ac:dyDescent="0.2">
      <c r="A17" s="9" t="s">
        <v>31</v>
      </c>
      <c r="B17" s="9" t="s">
        <v>42</v>
      </c>
      <c r="C17" s="9" t="s">
        <v>37</v>
      </c>
      <c r="D17" s="9" t="s">
        <v>39</v>
      </c>
      <c r="E17" s="9">
        <v>16</v>
      </c>
      <c r="F17" s="9">
        <v>16</v>
      </c>
      <c r="G17" s="9"/>
      <c r="H17" s="10"/>
      <c r="I17" s="9">
        <f t="shared" si="0"/>
        <v>0</v>
      </c>
      <c r="J17" s="10"/>
      <c r="K17" s="9">
        <v>0</v>
      </c>
      <c r="L17" s="10">
        <v>0</v>
      </c>
      <c r="M17" s="9">
        <v>95</v>
      </c>
      <c r="N17" s="15">
        <v>1</v>
      </c>
    </row>
    <row r="18" spans="1:14" s="11" customFormat="1" ht="25.5" x14ac:dyDescent="0.2">
      <c r="A18" s="9" t="s">
        <v>32</v>
      </c>
      <c r="B18" s="9" t="s">
        <v>20</v>
      </c>
      <c r="C18" s="9" t="s">
        <v>34</v>
      </c>
      <c r="D18" s="9" t="s">
        <v>39</v>
      </c>
      <c r="E18" s="9">
        <v>29</v>
      </c>
      <c r="F18" s="9">
        <v>29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94</v>
      </c>
      <c r="N18" s="15">
        <v>1</v>
      </c>
    </row>
    <row r="19" spans="1:14" s="11" customFormat="1" ht="25.5" x14ac:dyDescent="0.2">
      <c r="A19" s="9" t="s">
        <v>32</v>
      </c>
      <c r="B19" s="9" t="s">
        <v>20</v>
      </c>
      <c r="C19" s="9" t="s">
        <v>35</v>
      </c>
      <c r="D19" s="9" t="s">
        <v>39</v>
      </c>
      <c r="E19" s="9">
        <v>12</v>
      </c>
      <c r="F19" s="9">
        <v>12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95</v>
      </c>
      <c r="N19" s="15">
        <v>1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8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8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23</v>
      </c>
      <c r="B30" s="17" t="s">
        <v>24</v>
      </c>
      <c r="C30" s="17" t="s">
        <v>24</v>
      </c>
      <c r="D30" s="17" t="s">
        <v>24</v>
      </c>
      <c r="E30" s="17">
        <f>SUM(E14:E29)</f>
        <v>115</v>
      </c>
      <c r="F30" s="17">
        <f>SUM(F14:F29)</f>
        <v>115</v>
      </c>
      <c r="G30" s="17"/>
      <c r="H30" s="18"/>
      <c r="I30" s="17">
        <f t="shared" si="0"/>
        <v>0</v>
      </c>
      <c r="J30" s="18"/>
      <c r="K30" s="17">
        <v>0</v>
      </c>
      <c r="L30" s="18">
        <v>0</v>
      </c>
      <c r="M30" s="17">
        <v>95</v>
      </c>
      <c r="N30" s="19">
        <v>1</v>
      </c>
    </row>
    <row r="32" spans="1:14" ht="120" customHeight="1" x14ac:dyDescent="0.2">
      <c r="A32" s="38" t="s">
        <v>25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</row>
    <row r="34" spans="1:10" x14ac:dyDescent="0.2">
      <c r="A34" s="12"/>
    </row>
    <row r="35" spans="1:10" x14ac:dyDescent="0.2">
      <c r="B35" s="32" t="s">
        <v>26</v>
      </c>
      <c r="C35" s="32"/>
      <c r="D35" s="32"/>
      <c r="G35" s="33" t="s">
        <v>27</v>
      </c>
      <c r="H35" s="33"/>
      <c r="I35" s="33"/>
      <c r="J35" s="33"/>
    </row>
    <row r="36" spans="1:10" ht="62.25" customHeight="1" x14ac:dyDescent="0.2">
      <c r="B36" s="34"/>
      <c r="C36" s="34"/>
      <c r="D36" s="34"/>
      <c r="G36" s="35"/>
      <c r="H36" s="35"/>
      <c r="I36" s="35"/>
      <c r="J36" s="35"/>
    </row>
    <row r="37" spans="1:10" hidden="1" x14ac:dyDescent="0.2">
      <c r="A37" s="27" t="e">
        <v>#REF!</v>
      </c>
      <c r="B37" s="27"/>
      <c r="C37" s="26"/>
      <c r="E37" s="27"/>
      <c r="F37" s="27"/>
      <c r="G37" s="27"/>
      <c r="H37" s="27"/>
    </row>
    <row r="38" spans="1:10" hidden="1" x14ac:dyDescent="0.2"/>
    <row r="39" spans="1:10" ht="45" customHeight="1" x14ac:dyDescent="0.2">
      <c r="A39" s="31" t="str">
        <f>B10</f>
        <v xml:space="preserve">MTI. ROBERTO ESTEBAN GUERRERO HERNANDEZ </v>
      </c>
      <c r="B39" s="31"/>
      <c r="C39" s="31"/>
      <c r="D39" s="31"/>
      <c r="E39" s="31"/>
      <c r="F39" s="13"/>
      <c r="G39" s="28" t="s">
        <v>38</v>
      </c>
      <c r="H39" s="28"/>
      <c r="I39" s="28"/>
      <c r="J39" s="28"/>
    </row>
    <row r="42" spans="1:10" x14ac:dyDescent="0.2">
      <c r="C42" s="21"/>
    </row>
  </sheetData>
  <mergeCells count="31">
    <mergeCell ref="A37:B37"/>
    <mergeCell ref="E37:H37"/>
    <mergeCell ref="A39:E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Normal="100" zoomScaleSheetLayoutView="100" workbookViewId="0">
      <selection activeCell="O26" sqref="O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4" t="s">
        <v>2</v>
      </c>
      <c r="B6" s="44"/>
      <c r="C6" s="44"/>
      <c r="D6" s="44"/>
      <c r="E6" s="45"/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41" t="s">
        <v>6</v>
      </c>
      <c r="J8" s="41"/>
      <c r="K8" s="41"/>
      <c r="L8" s="35" t="str">
        <f>'1'!L8</f>
        <v>SEP 22- ENE 23</v>
      </c>
      <c r="M8" s="35"/>
      <c r="N8" s="35"/>
    </row>
    <row r="10" spans="1:14" x14ac:dyDescent="0.2">
      <c r="A10" s="4" t="s">
        <v>7</v>
      </c>
      <c r="B10" s="35" t="str">
        <f>'1'!B10</f>
        <v xml:space="preserve">MTI. ROBERTO ESTEBAN GUERRERO HERNANDEZ 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8</v>
      </c>
      <c r="B12" s="39" t="s">
        <v>9</v>
      </c>
      <c r="C12" s="39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6" t="s">
        <v>20</v>
      </c>
    </row>
    <row r="13" spans="1:14" x14ac:dyDescent="0.2">
      <c r="A13" s="43"/>
      <c r="B13" s="40"/>
      <c r="C13" s="40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7"/>
    </row>
    <row r="14" spans="1:14" s="11" customFormat="1" ht="25.5" x14ac:dyDescent="0.2">
      <c r="A14" s="9" t="s">
        <v>31</v>
      </c>
      <c r="B14" s="9" t="s">
        <v>43</v>
      </c>
      <c r="C14" s="9" t="s">
        <v>36</v>
      </c>
      <c r="D14" s="9" t="s">
        <v>39</v>
      </c>
      <c r="E14" s="9">
        <v>21</v>
      </c>
      <c r="F14" s="9">
        <v>21</v>
      </c>
      <c r="G14" s="9"/>
      <c r="H14" s="10"/>
      <c r="I14" s="9">
        <f t="shared" ref="I14:I19" si="0">(E14-SUM(F14:G14))-K14</f>
        <v>0</v>
      </c>
      <c r="J14" s="10"/>
      <c r="K14" s="9">
        <v>0</v>
      </c>
      <c r="L14" s="10">
        <v>0</v>
      </c>
      <c r="M14" s="9">
        <v>85</v>
      </c>
      <c r="N14" s="15">
        <v>1</v>
      </c>
    </row>
    <row r="15" spans="1:14" s="11" customFormat="1" ht="25.5" x14ac:dyDescent="0.2">
      <c r="A15" s="9" t="s">
        <v>31</v>
      </c>
      <c r="B15" s="9" t="s">
        <v>44</v>
      </c>
      <c r="C15" s="9" t="s">
        <v>36</v>
      </c>
      <c r="D15" s="9" t="s">
        <v>39</v>
      </c>
      <c r="E15" s="9">
        <v>21</v>
      </c>
      <c r="F15" s="9">
        <v>21</v>
      </c>
      <c r="G15" s="9"/>
      <c r="H15" s="10"/>
      <c r="I15" s="9">
        <f t="shared" si="0"/>
        <v>0</v>
      </c>
      <c r="J15" s="10"/>
      <c r="K15" s="9">
        <v>0</v>
      </c>
      <c r="L15" s="10">
        <v>0</v>
      </c>
      <c r="M15" s="9">
        <v>84</v>
      </c>
      <c r="N15" s="15">
        <v>1</v>
      </c>
    </row>
    <row r="16" spans="1:14" s="11" customFormat="1" ht="25.5" x14ac:dyDescent="0.2">
      <c r="A16" s="9" t="s">
        <v>31</v>
      </c>
      <c r="B16" s="9" t="s">
        <v>43</v>
      </c>
      <c r="C16" s="9" t="s">
        <v>37</v>
      </c>
      <c r="D16" s="9" t="s">
        <v>39</v>
      </c>
      <c r="E16" s="9">
        <v>16</v>
      </c>
      <c r="F16" s="9">
        <v>16</v>
      </c>
      <c r="G16" s="9"/>
      <c r="H16" s="10"/>
      <c r="I16" s="9">
        <f t="shared" si="0"/>
        <v>0</v>
      </c>
      <c r="J16" s="10"/>
      <c r="K16" s="9">
        <v>0</v>
      </c>
      <c r="L16" s="10">
        <v>0</v>
      </c>
      <c r="M16" s="9">
        <v>85</v>
      </c>
      <c r="N16" s="15">
        <v>1</v>
      </c>
    </row>
    <row r="17" spans="1:14" s="11" customFormat="1" ht="25.5" x14ac:dyDescent="0.2">
      <c r="A17" s="9" t="s">
        <v>31</v>
      </c>
      <c r="B17" s="9" t="s">
        <v>44</v>
      </c>
      <c r="C17" s="9" t="s">
        <v>37</v>
      </c>
      <c r="D17" s="9" t="s">
        <v>39</v>
      </c>
      <c r="E17" s="9">
        <v>16</v>
      </c>
      <c r="F17" s="9">
        <v>16</v>
      </c>
      <c r="G17" s="9"/>
      <c r="H17" s="10"/>
      <c r="I17" s="9">
        <f t="shared" si="0"/>
        <v>0</v>
      </c>
      <c r="J17" s="10"/>
      <c r="K17" s="9">
        <v>0</v>
      </c>
      <c r="L17" s="10">
        <v>0</v>
      </c>
      <c r="M17" s="9">
        <v>85</v>
      </c>
      <c r="N17" s="15">
        <v>1</v>
      </c>
    </row>
    <row r="18" spans="1:14" s="11" customFormat="1" ht="25.5" x14ac:dyDescent="0.2">
      <c r="A18" s="9" t="s">
        <v>32</v>
      </c>
      <c r="B18" s="9" t="s">
        <v>41</v>
      </c>
      <c r="C18" s="9" t="s">
        <v>34</v>
      </c>
      <c r="D18" s="9" t="s">
        <v>39</v>
      </c>
      <c r="E18" s="9">
        <v>29</v>
      </c>
      <c r="F18" s="9">
        <v>29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95</v>
      </c>
      <c r="N18" s="15">
        <v>1</v>
      </c>
    </row>
    <row r="19" spans="1:14" s="11" customFormat="1" ht="25.5" x14ac:dyDescent="0.2">
      <c r="A19" s="9" t="s">
        <v>32</v>
      </c>
      <c r="B19" s="9" t="s">
        <v>41</v>
      </c>
      <c r="C19" s="9" t="s">
        <v>35</v>
      </c>
      <c r="D19" s="9" t="s">
        <v>39</v>
      </c>
      <c r="E19" s="9">
        <v>12</v>
      </c>
      <c r="F19" s="9">
        <v>12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95</v>
      </c>
      <c r="N19" s="15">
        <v>1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115</v>
      </c>
      <c r="F28" s="17">
        <f>SUM(F14:F27)</f>
        <v>115</v>
      </c>
      <c r="G28" s="17">
        <f>SUM(G14:G27)</f>
        <v>0</v>
      </c>
      <c r="H28" s="18"/>
      <c r="I28" s="17">
        <f t="shared" ref="I14:I28" si="1">(E28-SUM(F28:G28))-K28</f>
        <v>0</v>
      </c>
      <c r="J28" s="18">
        <f t="shared" ref="J14:J28" si="2">I28/E28</f>
        <v>0</v>
      </c>
      <c r="K28" s="17">
        <f>SUM(K14:K27)</f>
        <v>0</v>
      </c>
      <c r="L28" s="18">
        <f t="shared" ref="L14:L28" si="3">K28/E28</f>
        <v>0</v>
      </c>
      <c r="M28" s="48">
        <f>AVERAGE(M14:M19)</f>
        <v>88.166666666666671</v>
      </c>
      <c r="N28" s="19">
        <f>AVERAGE(N14:N27)</f>
        <v>1</v>
      </c>
    </row>
    <row r="30" spans="1:14" ht="120" customHeight="1" x14ac:dyDescent="0.2">
      <c r="A30" s="38" t="s">
        <v>25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">
      <c r="A32" s="12"/>
    </row>
    <row r="33" spans="1:10" x14ac:dyDescent="0.2">
      <c r="B33" s="32" t="s">
        <v>26</v>
      </c>
      <c r="C33" s="32"/>
      <c r="D33" s="32"/>
      <c r="G33" s="33" t="s">
        <v>27</v>
      </c>
      <c r="H33" s="33"/>
      <c r="I33" s="33"/>
      <c r="J33" s="33"/>
    </row>
    <row r="34" spans="1:10" ht="62.25" customHeight="1" x14ac:dyDescent="0.2">
      <c r="B34" s="34"/>
      <c r="C34" s="34"/>
      <c r="D34" s="34"/>
      <c r="G34" s="35"/>
      <c r="H34" s="35"/>
      <c r="I34" s="35"/>
      <c r="J34" s="35"/>
    </row>
    <row r="35" spans="1:10" hidden="1" x14ac:dyDescent="0.2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47" t="str">
        <f>B10</f>
        <v xml:space="preserve">MTI. ROBERTO ESTEBAN GUERRERO HERNANDEZ </v>
      </c>
      <c r="C37" s="47"/>
      <c r="D37" s="47"/>
      <c r="E37" s="13"/>
      <c r="F37" s="13"/>
      <c r="G37" s="28" t="s">
        <v>38</v>
      </c>
      <c r="H37" s="28"/>
      <c r="I37" s="28"/>
      <c r="J37" s="28"/>
    </row>
  </sheetData>
  <mergeCells count="30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4" t="s">
        <v>2</v>
      </c>
      <c r="B6" s="44"/>
      <c r="C6" s="44"/>
      <c r="D6" s="44"/>
      <c r="E6" s="45"/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41" t="s">
        <v>6</v>
      </c>
      <c r="J8" s="41"/>
      <c r="K8" s="41"/>
      <c r="L8" s="35" t="str">
        <f>'1'!L8</f>
        <v>SEP 22- ENE 23</v>
      </c>
      <c r="M8" s="35"/>
      <c r="N8" s="35"/>
    </row>
    <row r="10" spans="1:14" x14ac:dyDescent="0.2">
      <c r="A10" s="4" t="s">
        <v>7</v>
      </c>
      <c r="B10" s="35" t="str">
        <f>'1'!B10</f>
        <v xml:space="preserve">MTI. ROBERTO ESTEBAN GUERRERO HERNANDEZ 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8</v>
      </c>
      <c r="B12" s="39" t="s">
        <v>9</v>
      </c>
      <c r="C12" s="39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6" t="s">
        <v>20</v>
      </c>
    </row>
    <row r="13" spans="1:14" x14ac:dyDescent="0.2">
      <c r="A13" s="43"/>
      <c r="B13" s="40"/>
      <c r="C13" s="40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7"/>
    </row>
    <row r="14" spans="1:14" s="11" customFormat="1" ht="25.5" x14ac:dyDescent="0.2">
      <c r="A14" s="9" t="str">
        <f>'1'!A14</f>
        <v xml:space="preserve">PROGRAMACION AVANZADA </v>
      </c>
      <c r="B14" s="9"/>
      <c r="C14" s="9" t="str">
        <f>'1'!C14</f>
        <v>311-A</v>
      </c>
      <c r="D14" s="9" t="str">
        <f>'1'!D14</f>
        <v>IMCT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 xml:space="preserve">PROGRAMACION AVANZADA </v>
      </c>
      <c r="B15" s="9"/>
      <c r="C15" s="9" t="str">
        <f>'1'!C15</f>
        <v>311-B</v>
      </c>
      <c r="D15" s="9" t="str">
        <f>'1'!D15</f>
        <v>IMCT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 xml:space="preserve">FORMULACION Y EVALUACION DE PROYECTOS </v>
      </c>
      <c r="B16" s="9"/>
      <c r="C16" s="9" t="str">
        <f>'1'!C16</f>
        <v>711-A</v>
      </c>
      <c r="D16" s="9" t="str">
        <f>'1'!D16</f>
        <v>IMCT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 xml:space="preserve">FORMULACION Y EVALUACION DE PROYECTOS </v>
      </c>
      <c r="B17" s="9"/>
      <c r="C17" s="9" t="str">
        <f>'1'!C17</f>
        <v>711-B</v>
      </c>
      <c r="D17" s="9" t="str">
        <f>'1'!D17</f>
        <v>IMCT</v>
      </c>
      <c r="E17" s="9">
        <f>'1'!E17</f>
        <v>12</v>
      </c>
      <c r="F17" s="9"/>
      <c r="G17" s="9"/>
      <c r="H17" s="10">
        <f t="shared" si="0"/>
        <v>0</v>
      </c>
      <c r="I17" s="9">
        <f t="shared" si="1"/>
        <v>12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8" t="s">
        <v>25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">
      <c r="A32" s="12"/>
    </row>
    <row r="33" spans="1:10" x14ac:dyDescent="0.2">
      <c r="B33" s="32" t="s">
        <v>26</v>
      </c>
      <c r="C33" s="32"/>
      <c r="D33" s="32"/>
      <c r="G33" s="33" t="s">
        <v>27</v>
      </c>
      <c r="H33" s="33"/>
      <c r="I33" s="33"/>
      <c r="J33" s="33"/>
    </row>
    <row r="34" spans="1:10" ht="62.25" customHeight="1" x14ac:dyDescent="0.2">
      <c r="B34" s="34"/>
      <c r="C34" s="34"/>
      <c r="D34" s="34"/>
      <c r="G34" s="35"/>
      <c r="H34" s="35"/>
      <c r="I34" s="35"/>
      <c r="J34" s="35"/>
    </row>
    <row r="35" spans="1:10" hidden="1" x14ac:dyDescent="0.2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 xml:space="preserve">MTI. ROBERTO ESTEBAN GUERRERO HERNANDEZ </v>
      </c>
      <c r="C37" s="28"/>
      <c r="D37" s="28"/>
      <c r="E37" s="13"/>
      <c r="F37" s="13"/>
      <c r="G37" s="28"/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7"/>
  <sheetViews>
    <sheetView zoomScale="85" zoomScaleNormal="85" zoomScaleSheetLayoutView="100" workbookViewId="0">
      <selection activeCell="A14" sqref="A14:A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4" t="s">
        <v>2</v>
      </c>
      <c r="B6" s="44"/>
      <c r="C6" s="44"/>
      <c r="D6" s="44"/>
      <c r="E6" s="45" t="s">
        <v>29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33</v>
      </c>
      <c r="C8" s="35"/>
      <c r="D8" s="14" t="s">
        <v>4</v>
      </c>
      <c r="E8" s="20">
        <v>4</v>
      </c>
      <c r="F8"/>
      <c r="G8" s="4" t="s">
        <v>5</v>
      </c>
      <c r="H8" s="20">
        <v>2</v>
      </c>
      <c r="I8" s="41" t="s">
        <v>6</v>
      </c>
      <c r="J8" s="41"/>
      <c r="K8" s="41"/>
      <c r="L8" s="35" t="str">
        <f>'1'!L8</f>
        <v>SEP 22- ENE 23</v>
      </c>
      <c r="M8" s="35"/>
      <c r="N8" s="35"/>
    </row>
    <row r="10" spans="1:14" x14ac:dyDescent="0.2">
      <c r="A10" s="4" t="s">
        <v>7</v>
      </c>
      <c r="B10" s="35" t="s">
        <v>30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8</v>
      </c>
      <c r="B12" s="39" t="s">
        <v>9</v>
      </c>
      <c r="C12" s="39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6" t="s">
        <v>20</v>
      </c>
    </row>
    <row r="13" spans="1:14" x14ac:dyDescent="0.2">
      <c r="A13" s="43"/>
      <c r="B13" s="40"/>
      <c r="C13" s="40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7"/>
    </row>
    <row r="14" spans="1:14" s="11" customFormat="1" ht="25.5" x14ac:dyDescent="0.2">
      <c r="A14" s="9" t="s">
        <v>31</v>
      </c>
      <c r="B14" s="9"/>
      <c r="C14" s="9" t="str">
        <f>'1'!C14</f>
        <v>311-A</v>
      </c>
      <c r="D14" s="9" t="str">
        <f>'1'!D14</f>
        <v>IMCT</v>
      </c>
      <c r="E14" s="9">
        <f>'1'!E14</f>
        <v>21</v>
      </c>
      <c r="F14" s="9"/>
      <c r="G14" s="9"/>
      <c r="H14" s="10">
        <f t="shared" ref="H14:H17" si="0">F14/E14</f>
        <v>0</v>
      </c>
      <c r="I14" s="9">
        <f t="shared" ref="I14:I18" si="1">(E14-SUM(F14:G14))-K14</f>
        <v>21</v>
      </c>
      <c r="J14" s="10">
        <f t="shared" ref="J14:J18" si="2">I14/E14</f>
        <v>1</v>
      </c>
      <c r="K14" s="9"/>
      <c r="L14" s="10">
        <f t="shared" ref="L14:L18" si="3">K14/E14</f>
        <v>0</v>
      </c>
      <c r="M14" s="9"/>
      <c r="N14" s="15"/>
    </row>
    <row r="15" spans="1:14" s="11" customFormat="1" ht="25.5" x14ac:dyDescent="0.2">
      <c r="A15" s="9" t="s">
        <v>31</v>
      </c>
      <c r="B15" s="9"/>
      <c r="C15" s="9" t="str">
        <f>'1'!C15</f>
        <v>311-B</v>
      </c>
      <c r="D15" s="9" t="str">
        <f>'1'!D15</f>
        <v>IMCT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">
        <v>32</v>
      </c>
      <c r="B16" s="9"/>
      <c r="C16" s="9" t="str">
        <f>'1'!C16</f>
        <v>711-A</v>
      </c>
      <c r="D16" s="9" t="str">
        <f>'1'!D16</f>
        <v>IMCT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">
        <v>32</v>
      </c>
      <c r="B17" s="9"/>
      <c r="C17" s="9" t="str">
        <f>'1'!C17</f>
        <v>711-B</v>
      </c>
      <c r="D17" s="9" t="str">
        <f>'1'!D17</f>
        <v>IMCT</v>
      </c>
      <c r="E17" s="9">
        <f>'1'!E17</f>
        <v>12</v>
      </c>
      <c r="F17" s="9"/>
      <c r="G17" s="9"/>
      <c r="H17" s="10">
        <f t="shared" si="0"/>
        <v>0</v>
      </c>
      <c r="I17" s="9">
        <f t="shared" si="1"/>
        <v>12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ht="13.5" thickBot="1" x14ac:dyDescent="0.25">
      <c r="A18" s="16" t="s">
        <v>23</v>
      </c>
      <c r="B18" s="17" t="s">
        <v>24</v>
      </c>
      <c r="C18" s="17" t="s">
        <v>24</v>
      </c>
      <c r="D18" s="17" t="s">
        <v>24</v>
      </c>
      <c r="E18" s="17">
        <f>SUM(E14:E17)</f>
        <v>78</v>
      </c>
      <c r="F18" s="17">
        <f>SUM(F14:F17)</f>
        <v>0</v>
      </c>
      <c r="G18" s="17">
        <f>SUM(G14:G17)</f>
        <v>0</v>
      </c>
      <c r="H18" s="18">
        <f>SUM(F18:G18)/E18</f>
        <v>0</v>
      </c>
      <c r="I18" s="17">
        <f t="shared" si="1"/>
        <v>78</v>
      </c>
      <c r="J18" s="18">
        <f t="shared" si="2"/>
        <v>1</v>
      </c>
      <c r="K18" s="17">
        <f>SUM(K14:K17)</f>
        <v>0</v>
      </c>
      <c r="L18" s="18">
        <f t="shared" si="3"/>
        <v>0</v>
      </c>
      <c r="M18" s="17" t="e">
        <f>AVERAGE(M14:M17)</f>
        <v>#DIV/0!</v>
      </c>
      <c r="N18" s="19" t="e">
        <f>AVERAGE(N14:N17)</f>
        <v>#DIV/0!</v>
      </c>
    </row>
    <row r="20" spans="1:14" ht="120" customHeight="1" x14ac:dyDescent="0.2">
      <c r="A20" s="38" t="s">
        <v>25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</row>
    <row r="22" spans="1:14" x14ac:dyDescent="0.2">
      <c r="A22" s="12"/>
    </row>
    <row r="23" spans="1:14" x14ac:dyDescent="0.2">
      <c r="B23" s="32" t="s">
        <v>26</v>
      </c>
      <c r="C23" s="32"/>
      <c r="D23" s="32"/>
      <c r="G23" s="33" t="s">
        <v>27</v>
      </c>
      <c r="H23" s="33"/>
      <c r="I23" s="33"/>
      <c r="J23" s="33"/>
    </row>
    <row r="24" spans="1:14" ht="62.25" customHeight="1" x14ac:dyDescent="0.2">
      <c r="B24" s="34"/>
      <c r="C24" s="34"/>
      <c r="D24" s="34"/>
      <c r="G24" s="35"/>
      <c r="H24" s="35"/>
      <c r="I24" s="35"/>
      <c r="J24" s="35"/>
    </row>
    <row r="25" spans="1:14" hidden="1" x14ac:dyDescent="0.2">
      <c r="A25" s="27" t="e">
        <v>#REF!</v>
      </c>
      <c r="B25" s="27"/>
      <c r="C25" s="6"/>
      <c r="E25" s="27"/>
      <c r="F25" s="27"/>
      <c r="G25" s="27"/>
      <c r="H25" s="27"/>
    </row>
    <row r="26" spans="1:14" hidden="1" x14ac:dyDescent="0.2"/>
    <row r="27" spans="1:14" ht="45" customHeight="1" x14ac:dyDescent="0.2">
      <c r="B27" s="28" t="str">
        <f>B10</f>
        <v xml:space="preserve">MTI. ROBERTO ESTEBAN GUERRERO HERNANDEZ </v>
      </c>
      <c r="C27" s="28"/>
      <c r="D27" s="28"/>
      <c r="E27" s="13"/>
      <c r="F27" s="13"/>
      <c r="G27" s="28"/>
      <c r="H27" s="28"/>
      <c r="I27" s="28"/>
      <c r="J2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0:N20"/>
    <mergeCell ref="B24:D24"/>
    <mergeCell ref="G24:J24"/>
    <mergeCell ref="B23:D23"/>
    <mergeCell ref="G23:J23"/>
    <mergeCell ref="A25:B25"/>
    <mergeCell ref="E25:H25"/>
    <mergeCell ref="B27:D27"/>
    <mergeCell ref="G27:J2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MTI ESTEBAN</cp:lastModifiedBy>
  <cp:revision/>
  <cp:lastPrinted>2022-10-21T23:34:15Z</cp:lastPrinted>
  <dcterms:created xsi:type="dcterms:W3CDTF">2021-11-22T14:45:25Z</dcterms:created>
  <dcterms:modified xsi:type="dcterms:W3CDTF">2022-12-02T00:32:41Z</dcterms:modified>
  <cp:category/>
  <cp:contentStatus/>
</cp:coreProperties>
</file>