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D:\RESPALDO ING. PACO MACBOOKAIR\INSTRUM AGO DIC 2022\REPORTES PARCIALES\"/>
    </mc:Choice>
  </mc:AlternateContent>
  <xr:revisionPtr revIDLastSave="0" documentId="8_{32CA0133-275C-7449-B204-CDF06B9E0C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" i="10" l="1"/>
  <c r="N27" i="25"/>
  <c r="M27" i="25"/>
  <c r="K27" i="25"/>
  <c r="G27" i="25"/>
  <c r="F27" i="25"/>
  <c r="E26" i="25"/>
  <c r="I26" i="25"/>
  <c r="D26" i="25"/>
  <c r="C26" i="25"/>
  <c r="A26" i="25"/>
  <c r="E25" i="25"/>
  <c r="I25" i="25"/>
  <c r="D25" i="25"/>
  <c r="C25" i="25"/>
  <c r="A25" i="25"/>
  <c r="E24" i="25"/>
  <c r="I24" i="25"/>
  <c r="D24" i="25"/>
  <c r="C24" i="25"/>
  <c r="A24" i="25"/>
  <c r="E23" i="25"/>
  <c r="I23" i="25"/>
  <c r="D23" i="25"/>
  <c r="C23" i="25"/>
  <c r="A23" i="25"/>
  <c r="E22" i="25"/>
  <c r="I22" i="25"/>
  <c r="D22" i="25"/>
  <c r="C22" i="25"/>
  <c r="A22" i="25"/>
  <c r="E21" i="25"/>
  <c r="I21" i="25"/>
  <c r="D21" i="25"/>
  <c r="C21" i="25"/>
  <c r="A21" i="25"/>
  <c r="E20" i="25"/>
  <c r="I20" i="25"/>
  <c r="D20" i="25"/>
  <c r="C20" i="25"/>
  <c r="A20" i="25"/>
  <c r="E19" i="25"/>
  <c r="I19" i="25"/>
  <c r="D19" i="25"/>
  <c r="C19" i="25"/>
  <c r="A19" i="25"/>
  <c r="E18" i="25"/>
  <c r="I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6" i="22"/>
  <c r="C16" i="22"/>
  <c r="D16" i="22"/>
  <c r="E16" i="22"/>
  <c r="I16" i="22"/>
  <c r="J16" i="22"/>
  <c r="A17" i="22"/>
  <c r="C17" i="22"/>
  <c r="D17" i="22"/>
  <c r="E17" i="22"/>
  <c r="A18" i="22"/>
  <c r="C18" i="22"/>
  <c r="D18" i="22"/>
  <c r="E18" i="22"/>
  <c r="L18" i="22"/>
  <c r="A19" i="22"/>
  <c r="C19" i="22"/>
  <c r="D19" i="22"/>
  <c r="E19" i="22"/>
  <c r="I19" i="22"/>
  <c r="J19" i="22"/>
  <c r="A20" i="22"/>
  <c r="C20" i="22"/>
  <c r="D20" i="22"/>
  <c r="E20" i="22"/>
  <c r="L20" i="22"/>
  <c r="A21" i="22"/>
  <c r="C21" i="22"/>
  <c r="D21" i="22"/>
  <c r="E21" i="22"/>
  <c r="L21" i="22"/>
  <c r="A22" i="22"/>
  <c r="C22" i="22"/>
  <c r="D22" i="22"/>
  <c r="E22" i="22"/>
  <c r="L22" i="22"/>
  <c r="A23" i="22"/>
  <c r="C23" i="22"/>
  <c r="D23" i="22"/>
  <c r="E23" i="22"/>
  <c r="L23" i="22"/>
  <c r="A24" i="22"/>
  <c r="C24" i="22"/>
  <c r="D24" i="22"/>
  <c r="E24" i="22"/>
  <c r="I24" i="22"/>
  <c r="J24" i="22"/>
  <c r="A25" i="22"/>
  <c r="C25" i="22"/>
  <c r="D25" i="22"/>
  <c r="E25" i="22"/>
  <c r="L25" i="22"/>
  <c r="A26" i="22"/>
  <c r="C26" i="22"/>
  <c r="D26" i="22"/>
  <c r="E26" i="22"/>
  <c r="L26" i="22"/>
  <c r="A27" i="22"/>
  <c r="C27" i="22"/>
  <c r="D27" i="22"/>
  <c r="E27" i="22"/>
  <c r="L27" i="22"/>
  <c r="C14" i="22"/>
  <c r="D14" i="22"/>
  <c r="E14" i="22"/>
  <c r="H14" i="22"/>
  <c r="A14" i="22"/>
  <c r="B10" i="22"/>
  <c r="B37" i="22"/>
  <c r="L8" i="22"/>
  <c r="H8" i="22"/>
  <c r="E8" i="22"/>
  <c r="N28" i="22"/>
  <c r="M28" i="22"/>
  <c r="K28" i="22"/>
  <c r="G28" i="22"/>
  <c r="F28" i="22"/>
  <c r="H27" i="22"/>
  <c r="I25" i="22"/>
  <c r="J25" i="22"/>
  <c r="L24" i="22"/>
  <c r="H21" i="22"/>
  <c r="L19" i="22"/>
  <c r="L17" i="22"/>
  <c r="I17" i="22"/>
  <c r="J17" i="22"/>
  <c r="H17" i="22"/>
  <c r="L15" i="22"/>
  <c r="I15" i="22"/>
  <c r="J15" i="22"/>
  <c r="H15" i="22"/>
  <c r="B37" i="10"/>
  <c r="N28" i="10"/>
  <c r="M28" i="10"/>
  <c r="K28" i="10"/>
  <c r="G28" i="10"/>
  <c r="L17" i="10"/>
  <c r="L16" i="10"/>
  <c r="L15" i="10"/>
  <c r="L14" i="10"/>
  <c r="I14" i="10"/>
  <c r="I27" i="22"/>
  <c r="J27" i="22"/>
  <c r="H20" i="22"/>
  <c r="I21" i="22"/>
  <c r="J21" i="22"/>
  <c r="H23" i="22"/>
  <c r="I23" i="22"/>
  <c r="J23" i="22"/>
  <c r="I20" i="22"/>
  <c r="J20" i="22"/>
  <c r="H16" i="22"/>
  <c r="L16" i="22"/>
  <c r="H24" i="22"/>
  <c r="H25" i="22"/>
  <c r="H19" i="22"/>
  <c r="I17" i="25"/>
  <c r="J17" i="25"/>
  <c r="H17" i="25"/>
  <c r="I16" i="25"/>
  <c r="J16" i="25"/>
  <c r="H16" i="25"/>
  <c r="I15" i="25"/>
  <c r="J15" i="25"/>
  <c r="H15" i="25"/>
  <c r="I14" i="25"/>
  <c r="J14" i="25"/>
  <c r="H14" i="25"/>
  <c r="I14" i="22"/>
  <c r="J14" i="22"/>
  <c r="L14" i="25"/>
  <c r="L15" i="25"/>
  <c r="L16" i="25"/>
  <c r="L17" i="25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/>
  <c r="I22" i="22"/>
  <c r="J22" i="22"/>
  <c r="I26" i="22"/>
  <c r="J26" i="22"/>
  <c r="L14" i="22"/>
  <c r="E28" i="22"/>
  <c r="I28" i="10"/>
  <c r="L28" i="10"/>
  <c r="I27" i="25"/>
  <c r="J27" i="25"/>
  <c r="L27" i="25"/>
  <c r="H27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0000000-0006-0000-00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</text>
    </comment>
    <comment ref="J12" authorId="2" shapeId="0" xr:uid="{00000000-0006-0000-00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</text>
    </comment>
    <comment ref="B14" authorId="3" shapeId="0" xr:uid="{00000000-0006-0000-0000-00000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</text>
    </comment>
    <comment ref="H14" authorId="4" shapeId="0" xr:uid="{00000000-0006-0000-0000-000005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</text>
    </comment>
    <comment ref="B15" authorId="5" shapeId="0" xr:uid="{00000000-0006-0000-0000-000006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<sst xmlns="http://schemas.openxmlformats.org/spreadsheetml/2006/main" count="186" uniqueCount="51">
  <si>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</si>
  <si>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</si>
  <si>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</si>
  <si>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</si>
  <si>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</si>
  <si>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</si>
  <si>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</si>
  <si>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</si>
  <si>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</si>
  <si>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</si>
  <si>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</si>
  <si>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</si>
  <si>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</si>
  <si>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</si>
  <si>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</si>
  <si>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</si>
  <si>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</si>
  <si>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</si>
  <si>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</si>
  <si>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</si>
  <si>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</si>
  <si>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</si>
  <si>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</si>
  <si>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</si>
  <si>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</si>
  <si>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</si>
  <si>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</si>
  <si>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</si>
  <si>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</si>
  <si>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</si>
  <si>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</t>
  </si>
  <si>
    <t>SEP 22- ENE 23</t>
  </si>
  <si>
    <t>LICENCIATURA EN ADMINISTRACION</t>
  </si>
  <si>
    <t>LICENCIATURA EN ADMINISTRACIÓN</t>
  </si>
  <si>
    <t>502A</t>
  </si>
  <si>
    <t>IEME</t>
  </si>
  <si>
    <t>EN GESTION EMPRESARIAL</t>
  </si>
  <si>
    <t>T</t>
  </si>
  <si>
    <t>ELECTROMECANICA</t>
  </si>
  <si>
    <t>M.I.I. FRANCISCO JAVIER TORRES PEREZ</t>
  </si>
  <si>
    <t>MAQUINAS ELECTRICAS</t>
  </si>
  <si>
    <t>511A</t>
  </si>
  <si>
    <t>CONTROLES ELECTRICOS</t>
  </si>
  <si>
    <t>702A</t>
  </si>
  <si>
    <t>IEM</t>
  </si>
  <si>
    <t>702B</t>
  </si>
  <si>
    <t>INSTALACIONES ELECTRICAS</t>
  </si>
  <si>
    <t>M.I.I. ESTEBAN DOMINGUEZ FISCAL</t>
  </si>
  <si>
    <t>V</t>
  </si>
  <si>
    <t>VI</t>
  </si>
  <si>
    <t>4°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</si>
</sst>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12" Type="http://schemas.openxmlformats.org/officeDocument/2006/relationships/customXml" Target="../customXml/item2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11" Type="http://schemas.openxmlformats.org/officeDocument/2006/relationships/customXml" Target="../customXml/item1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microsoft.com/office/2017/10/relationships/person" Target="persons/perso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microsoft.com/office/2017/10/relationships/threadedComment" Target="../threadedComments/threadedComment1.xml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4" Type="http://schemas.openxmlformats.org/officeDocument/2006/relationships/comments" Target="../comments2.x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3.xml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Relationship Id="rId4" Type="http://schemas.openxmlformats.org/officeDocument/2006/relationships/comments" Target="../comments4.xml" 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 /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5.bin" /><Relationship Id="rId4" Type="http://schemas.openxmlformats.org/officeDocument/2006/relationships/comments" Target="../comments5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zoomScale="93" zoomScaleNormal="93" zoomScaleSheetLayoutView="100" workbookViewId="0">
      <selection activeCell="B10" sqref="B10:L10"/>
    </sheetView>
  </sheetViews>
  <sheetFormatPr defaultColWidth="11.43359375" defaultRowHeight="12.75" x14ac:dyDescent="0.15"/>
  <cols>
    <col min="1" max="1" width="38.60546875" style="1" bestFit="1" customWidth="1"/>
    <col min="2" max="3" width="7.26171875" style="1" customWidth="1"/>
    <col min="4" max="4" width="25.828125" style="1" customWidth="1"/>
    <col min="5" max="5" width="9.4140625" style="1" customWidth="1"/>
    <col min="6" max="6" width="8.609375" style="1" customWidth="1"/>
    <col min="7" max="10" width="11.296875" style="1" customWidth="1"/>
    <col min="11" max="12" width="7.53125" style="1" customWidth="1"/>
    <col min="13" max="16384" width="11.43359375" style="1"/>
  </cols>
  <sheetData>
    <row r="1" spans="1:17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1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15">
      <c r="A6" s="24" t="s">
        <v>2</v>
      </c>
      <c r="B6" s="24"/>
      <c r="C6" s="24"/>
      <c r="D6" s="24"/>
      <c r="E6" s="25" t="s">
        <v>38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15">
      <c r="A8" s="4" t="s">
        <v>3</v>
      </c>
      <c r="B8" s="35" t="s">
        <v>50</v>
      </c>
      <c r="C8" s="35"/>
      <c r="D8" s="14" t="s">
        <v>4</v>
      </c>
      <c r="E8" s="5">
        <v>4</v>
      </c>
      <c r="G8" s="4" t="s">
        <v>5</v>
      </c>
      <c r="H8" s="5">
        <v>3</v>
      </c>
      <c r="I8" s="34" t="s">
        <v>6</v>
      </c>
      <c r="J8" s="34"/>
      <c r="K8" s="34"/>
      <c r="L8" s="35" t="s">
        <v>31</v>
      </c>
      <c r="M8" s="35"/>
      <c r="N8" s="35"/>
    </row>
    <row r="10" spans="1:17" x14ac:dyDescent="0.15">
      <c r="A10" s="4" t="s">
        <v>7</v>
      </c>
      <c r="B10" s="35" t="s">
        <v>39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15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7" x14ac:dyDescent="0.15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15">
      <c r="A14" s="8" t="s">
        <v>40</v>
      </c>
      <c r="B14" s="9" t="s">
        <v>48</v>
      </c>
      <c r="C14" s="9" t="s">
        <v>41</v>
      </c>
      <c r="D14" s="9" t="s">
        <v>35</v>
      </c>
      <c r="E14" s="9">
        <v>31</v>
      </c>
      <c r="F14" s="9">
        <v>31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  <c r="P14" s="11">
        <v>32</v>
      </c>
    </row>
    <row r="15" spans="1:17" s="11" customFormat="1" x14ac:dyDescent="0.15">
      <c r="A15" s="8" t="s">
        <v>42</v>
      </c>
      <c r="B15" s="9" t="s">
        <v>49</v>
      </c>
      <c r="C15" s="9" t="s">
        <v>43</v>
      </c>
      <c r="D15" s="9" t="s">
        <v>44</v>
      </c>
      <c r="E15" s="9">
        <v>42</v>
      </c>
      <c r="F15" s="9">
        <v>42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1</v>
      </c>
    </row>
    <row r="16" spans="1:17" s="11" customFormat="1" x14ac:dyDescent="0.15">
      <c r="A16" s="8" t="s">
        <v>42</v>
      </c>
      <c r="B16" s="9" t="s">
        <v>49</v>
      </c>
      <c r="C16" s="9" t="s">
        <v>45</v>
      </c>
      <c r="D16" s="9" t="s">
        <v>44</v>
      </c>
      <c r="E16" s="9">
        <v>24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1</v>
      </c>
    </row>
    <row r="17" spans="1:14" s="11" customFormat="1" x14ac:dyDescent="0.15">
      <c r="A17" s="8" t="s">
        <v>46</v>
      </c>
      <c r="B17" s="9" t="s">
        <v>48</v>
      </c>
      <c r="C17" s="9" t="s">
        <v>34</v>
      </c>
      <c r="D17" s="9" t="s">
        <v>44</v>
      </c>
      <c r="E17" s="9">
        <v>18</v>
      </c>
      <c r="F17" s="9">
        <v>18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ht="13.5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v>115</v>
      </c>
      <c r="F28" s="17">
        <v>115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87.5</v>
      </c>
      <c r="N28" s="19">
        <f>AVERAGE(N14:N27)</f>
        <v>1</v>
      </c>
    </row>
    <row r="30" spans="1:14" ht="120" customHeight="1" x14ac:dyDescent="0.1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M.I.I. FRANCISCO JAVIER TORRES PEREZ</v>
      </c>
      <c r="C37" s="41"/>
      <c r="D37" s="41"/>
      <c r="E37" s="13"/>
      <c r="F37" s="13"/>
      <c r="G37" s="41" t="s">
        <v>47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925781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2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15">
      <c r="A10" s="4" t="s">
        <v>7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15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15">
      <c r="A14" s="9" t="str">
        <f>'1'!A14</f>
        <v>MAQUINAS ELECTRICAS</v>
      </c>
      <c r="B14" s="9" t="s">
        <v>30</v>
      </c>
      <c r="C14" s="9" t="str">
        <f>'1'!C14</f>
        <v>511A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15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 t="str">
        <f>'1'!A16</f>
        <v>CONTROLES ELECTRICOS</v>
      </c>
      <c r="B16" s="9"/>
      <c r="C16" s="9" t="str">
        <f>'1'!C16</f>
        <v>702B</v>
      </c>
      <c r="D16" s="9" t="str">
        <f>'1'!D16</f>
        <v>IEM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15">
      <c r="A17" s="9" t="str">
        <f>'1'!A17</f>
        <v>INSTALACIONES ELECTRICAS</v>
      </c>
      <c r="B17" s="9"/>
      <c r="C17" s="9" t="str">
        <f>'1'!C17</f>
        <v>502A</v>
      </c>
      <c r="D17" s="9" t="str">
        <f>'1'!D17</f>
        <v>IEM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925781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3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15">
      <c r="A10" s="4" t="s">
        <v>7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15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15">
      <c r="A14" s="9" t="str">
        <f>'1'!A14</f>
        <v>MAQUINAS ELECTRICAS</v>
      </c>
      <c r="B14" s="9"/>
      <c r="C14" s="9" t="str">
        <f>'1'!C14</f>
        <v>511A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15">
      <c r="A15" s="9" t="str">
        <f>'1'!A15</f>
        <v>CONTROLES ELECTRICOS</v>
      </c>
      <c r="B15" s="9"/>
      <c r="C15" s="9" t="str">
        <f>'1'!C15</f>
        <v>702A</v>
      </c>
      <c r="D15" s="9" t="str">
        <f>'1'!D15</f>
        <v>IEM</v>
      </c>
      <c r="E15" s="9">
        <f>'1'!E15</f>
        <v>42</v>
      </c>
      <c r="F15" s="9"/>
      <c r="G15" s="9"/>
      <c r="H15" s="10">
        <f t="shared" si="0"/>
        <v>0</v>
      </c>
      <c r="I15" s="9">
        <f t="shared" si="1"/>
        <v>42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15">
      <c r="A16" s="9" t="str">
        <f>'1'!A16</f>
        <v>CONTROLES ELECTRICOS</v>
      </c>
      <c r="B16" s="9"/>
      <c r="C16" s="9" t="str">
        <f>'1'!C16</f>
        <v>702B</v>
      </c>
      <c r="D16" s="9" t="str">
        <f>'1'!D16</f>
        <v>IEM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15">
      <c r="A17" s="9" t="str">
        <f>'1'!A17</f>
        <v>INSTALACIONES ELECTRICAS</v>
      </c>
      <c r="B17" s="9"/>
      <c r="C17" s="9" t="str">
        <f>'1'!C17</f>
        <v>502A</v>
      </c>
      <c r="D17" s="9" t="str">
        <f>'1'!D17</f>
        <v>IEM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925781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>
        <v>4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15">
      <c r="A10" s="4" t="s">
        <v>7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15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15">
      <c r="A14" s="9" t="str">
        <f>'1'!A14</f>
        <v>MAQUINAS ELECTRICAS</v>
      </c>
      <c r="B14" s="9"/>
      <c r="C14" s="9" t="str">
        <f>'1'!C14</f>
        <v>511A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15">
      <c r="A15" s="9" t="str">
        <f>'1'!A15</f>
        <v>CONTROLES ELECTRICOS</v>
      </c>
      <c r="B15" s="9"/>
      <c r="C15" s="9" t="str">
        <f>'1'!C15</f>
        <v>702A</v>
      </c>
      <c r="D15" s="9" t="str">
        <f>'1'!D15</f>
        <v>IEM</v>
      </c>
      <c r="E15" s="9">
        <f>'1'!E15</f>
        <v>42</v>
      </c>
      <c r="F15" s="9"/>
      <c r="G15" s="9"/>
      <c r="H15" s="10">
        <f t="shared" si="0"/>
        <v>0</v>
      </c>
      <c r="I15" s="9">
        <f t="shared" si="1"/>
        <v>42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15">
      <c r="A16" s="9" t="str">
        <f>'1'!A16</f>
        <v>CONTROLES ELECTRICOS</v>
      </c>
      <c r="B16" s="9"/>
      <c r="C16" s="9" t="str">
        <f>'1'!C16</f>
        <v>702B</v>
      </c>
      <c r="D16" s="9" t="str">
        <f>'1'!D16</f>
        <v>IEM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15">
      <c r="A17" s="9" t="str">
        <f>'1'!A17</f>
        <v>INSTALACIONES ELECTRICAS</v>
      </c>
      <c r="B17" s="9"/>
      <c r="C17" s="9" t="str">
        <f>'1'!C17</f>
        <v>502A</v>
      </c>
      <c r="D17" s="9" t="str">
        <f>'1'!D17</f>
        <v>IEM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1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15">
      <c r="B34" s="39"/>
      <c r="C34" s="39"/>
      <c r="D34" s="39"/>
      <c r="G34" s="35"/>
      <c r="H34" s="35"/>
      <c r="I34" s="35"/>
      <c r="J34" s="35"/>
    </row>
    <row r="35" spans="1:10" hidden="1" x14ac:dyDescent="0.1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15"/>
    <row r="37" spans="1:10" ht="45" customHeight="1" x14ac:dyDescent="0.15">
      <c r="B37" s="41" t="str">
        <f>B10</f>
        <v>M.I.I. FRANCISCO JAVIER TORRES PEREZ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36"/>
  <sheetViews>
    <sheetView topLeftCell="B11" zoomScaleNormal="100" zoomScaleSheetLayoutView="100" workbookViewId="0">
      <selection activeCell="H15" sqref="H15"/>
    </sheetView>
  </sheetViews>
  <sheetFormatPr defaultColWidth="11.43359375" defaultRowHeight="12.75" x14ac:dyDescent="0.15"/>
  <cols>
    <col min="1" max="1" width="38.60546875" style="1" bestFit="1" customWidth="1"/>
    <col min="2" max="2" width="4.70703125" style="1" bestFit="1" customWidth="1"/>
    <col min="3" max="3" width="5.51171875" style="1" bestFit="1" customWidth="1"/>
    <col min="4" max="4" width="21.92578125" style="1" customWidth="1"/>
    <col min="5" max="5" width="9.4140625" style="1" customWidth="1"/>
    <col min="6" max="12" width="7.53125" style="1" customWidth="1"/>
    <col min="13" max="16384" width="11.4335937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4" t="s">
        <v>2</v>
      </c>
      <c r="B6" s="24"/>
      <c r="C6" s="24"/>
      <c r="D6" s="24"/>
      <c r="E6" s="25" t="s">
        <v>36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5" t="s">
        <v>28</v>
      </c>
      <c r="C8" s="35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SEP 22- ENE 23</v>
      </c>
      <c r="M8" s="35"/>
      <c r="N8" s="35"/>
    </row>
    <row r="10" spans="1:14" x14ac:dyDescent="0.15">
      <c r="A10" s="4" t="s">
        <v>7</v>
      </c>
      <c r="B10" s="35" t="str">
        <f>'1'!B10</f>
        <v>M.I.I. FRANCISCO JAVIER TORRES PEREZ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15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15">
      <c r="A14" s="9" t="str">
        <f>'1'!A14</f>
        <v>MAQUINAS ELECTRICAS</v>
      </c>
      <c r="B14" s="9" t="s">
        <v>37</v>
      </c>
      <c r="C14" s="9" t="str">
        <f>'1'!C14</f>
        <v>511A</v>
      </c>
      <c r="D14" s="9" t="str">
        <f>'1'!D14</f>
        <v>IEME</v>
      </c>
      <c r="E14" s="9">
        <f>'1'!E14</f>
        <v>31</v>
      </c>
      <c r="F14" s="9">
        <v>18</v>
      </c>
      <c r="G14" s="9">
        <v>1</v>
      </c>
      <c r="H14" s="10">
        <f>(F14+G14)/E14</f>
        <v>0.61290322580645162</v>
      </c>
      <c r="I14" s="9">
        <f t="shared" ref="I14:I27" si="0">(E14-SUM(F14:G14))-K14</f>
        <v>11</v>
      </c>
      <c r="J14" s="10">
        <f t="shared" ref="J14:J27" si="1">I14/E14</f>
        <v>0.35483870967741937</v>
      </c>
      <c r="K14" s="9">
        <v>1</v>
      </c>
      <c r="L14" s="10">
        <f t="shared" ref="L14:L27" si="2">K14/E14</f>
        <v>3.2258064516129031E-2</v>
      </c>
      <c r="M14" s="9">
        <v>80</v>
      </c>
      <c r="N14" s="15">
        <v>0.89</v>
      </c>
    </row>
    <row r="15" spans="1:14" s="11" customFormat="1" x14ac:dyDescent="0.15">
      <c r="A15" s="9" t="str">
        <f>'1'!A15</f>
        <v>CONTROLES ELECTRICOS</v>
      </c>
      <c r="B15" s="9" t="s">
        <v>37</v>
      </c>
      <c r="C15" s="9" t="str">
        <f>'1'!C15</f>
        <v>702A</v>
      </c>
      <c r="D15" s="9" t="str">
        <f>'1'!D15</f>
        <v>IEM</v>
      </c>
      <c r="E15" s="9">
        <f>'1'!E15</f>
        <v>42</v>
      </c>
      <c r="F15" s="9">
        <v>15</v>
      </c>
      <c r="G15" s="9">
        <v>0</v>
      </c>
      <c r="H15" s="10">
        <f t="shared" ref="H15:H17" si="3">(F15+G15)/E15</f>
        <v>0.35714285714285715</v>
      </c>
      <c r="I15" s="9">
        <f t="shared" si="0"/>
        <v>27</v>
      </c>
      <c r="J15" s="10">
        <f t="shared" si="1"/>
        <v>0.6428571428571429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x14ac:dyDescent="0.15">
      <c r="A16" s="9" t="str">
        <f>'1'!A16</f>
        <v>CONTROLES ELECTRICOS</v>
      </c>
      <c r="B16" s="9" t="s">
        <v>37</v>
      </c>
      <c r="C16" s="9" t="str">
        <f>'1'!C16</f>
        <v>702B</v>
      </c>
      <c r="D16" s="9" t="str">
        <f>'1'!D16</f>
        <v>IEM</v>
      </c>
      <c r="E16" s="9">
        <f>'1'!E16</f>
        <v>24</v>
      </c>
      <c r="F16" s="9">
        <v>35</v>
      </c>
      <c r="G16" s="9">
        <v>0</v>
      </c>
      <c r="H16" s="10">
        <f t="shared" si="3"/>
        <v>1.4583333333333333</v>
      </c>
      <c r="I16" s="9">
        <f t="shared" si="0"/>
        <v>-11</v>
      </c>
      <c r="J16" s="10">
        <f t="shared" si="1"/>
        <v>-0.45833333333333331</v>
      </c>
      <c r="K16" s="9">
        <v>0</v>
      </c>
      <c r="L16" s="10">
        <f t="shared" si="2"/>
        <v>0</v>
      </c>
      <c r="M16" s="9">
        <v>72</v>
      </c>
      <c r="N16" s="15">
        <v>0.78</v>
      </c>
    </row>
    <row r="17" spans="1:14" s="11" customFormat="1" x14ac:dyDescent="0.15">
      <c r="A17" s="9">
        <f>'1'!A18</f>
        <v>0</v>
      </c>
      <c r="B17" s="9" t="s">
        <v>37</v>
      </c>
      <c r="C17" s="9">
        <f>'1'!C18</f>
        <v>0</v>
      </c>
      <c r="D17" s="9">
        <f>'1'!D18</f>
        <v>0</v>
      </c>
      <c r="E17" s="9">
        <f>'1'!E18</f>
        <v>0</v>
      </c>
      <c r="F17" s="9">
        <v>20</v>
      </c>
      <c r="G17" s="9">
        <v>3</v>
      </c>
      <c r="H17" s="10" t="e">
        <f t="shared" si="3"/>
        <v>#DIV/0!</v>
      </c>
      <c r="I17" s="9">
        <f t="shared" si="0"/>
        <v>-23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75</v>
      </c>
      <c r="N17" s="15">
        <v>0.83</v>
      </c>
    </row>
    <row r="18" spans="1:14" s="11" customFormat="1" x14ac:dyDescent="0.1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1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1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15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15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15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15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15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ht="16.5" customHeight="1" x14ac:dyDescent="0.15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ht="13.5" thickBot="1" x14ac:dyDescent="0.2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97</v>
      </c>
      <c r="F27" s="17">
        <f>SUM(F14:F26)</f>
        <v>88</v>
      </c>
      <c r="G27" s="17">
        <f>SUM(G14:G26)</f>
        <v>4</v>
      </c>
      <c r="H27" s="18">
        <f>SUM(F27:G27)/E27</f>
        <v>0.94845360824742264</v>
      </c>
      <c r="I27" s="17">
        <f t="shared" si="0"/>
        <v>4</v>
      </c>
      <c r="J27" s="18">
        <f t="shared" si="1"/>
        <v>4.1237113402061855E-2</v>
      </c>
      <c r="K27" s="17">
        <f>SUM(K14:K26)</f>
        <v>1</v>
      </c>
      <c r="L27" s="18">
        <f t="shared" si="2"/>
        <v>1.0309278350515464E-2</v>
      </c>
      <c r="M27" s="17">
        <f>AVERAGE(M14:M26)</f>
        <v>81.75</v>
      </c>
      <c r="N27" s="19">
        <f>AVERAGE(N14:N26)</f>
        <v>0.875</v>
      </c>
    </row>
    <row r="29" spans="1:14" ht="120" customHeight="1" x14ac:dyDescent="0.15">
      <c r="A29" s="31" t="s">
        <v>25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15">
      <c r="A31" s="12"/>
    </row>
    <row r="32" spans="1:14" x14ac:dyDescent="0.15">
      <c r="B32" s="38" t="s">
        <v>26</v>
      </c>
      <c r="C32" s="38"/>
      <c r="D32" s="38"/>
      <c r="G32" s="23" t="s">
        <v>27</v>
      </c>
      <c r="H32" s="23"/>
      <c r="I32" s="23"/>
      <c r="J32" s="23"/>
    </row>
    <row r="33" spans="1:10" ht="62.25" customHeight="1" x14ac:dyDescent="0.15">
      <c r="B33" s="39"/>
      <c r="C33" s="39"/>
      <c r="D33" s="39"/>
      <c r="G33" s="35"/>
      <c r="H33" s="35"/>
      <c r="I33" s="35"/>
      <c r="J33" s="35"/>
    </row>
    <row r="34" spans="1:10" hidden="1" x14ac:dyDescent="0.15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15"/>
    <row r="36" spans="1:10" ht="45" customHeight="1" x14ac:dyDescent="0.15">
      <c r="B36" s="41" t="str">
        <f>B10</f>
        <v>M.I.I. FRANCISCO JAVIER TORRES PEREZ</v>
      </c>
      <c r="C36" s="41"/>
      <c r="D36" s="41"/>
      <c r="E36" s="13"/>
      <c r="F36" s="13"/>
      <c r="G36" s="41"/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1!Área_de_impresión</vt:lpstr>
      <vt:lpstr>2!Área_de_impresión</vt:lpstr>
      <vt:lpstr>3!Área_de_impresión</vt:lpstr>
      <vt:lpstr>4!Área_de_impresión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USUARIO</cp:lastModifiedBy>
  <cp:revision/>
  <dcterms:created xsi:type="dcterms:W3CDTF">2021-11-22T14:45:25Z</dcterms:created>
  <dcterms:modified xsi:type="dcterms:W3CDTF">2023-01-24T16:21:52Z</dcterms:modified>
  <cp:category/>
  <cp:contentStatus/>
</cp:coreProperties>
</file>