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HP\Escritorio\"/>
    </mc:Choice>
  </mc:AlternateContent>
  <xr:revisionPtr revIDLastSave="0" documentId="13_ncr:1_{76517DEA-F894-4369-876F-0CD5E883E82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3" l="1"/>
  <c r="I15" i="10"/>
  <c r="I14" i="10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I14" i="25"/>
  <c r="J14" i="25" s="1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I17" i="24"/>
  <c r="J17" i="24" s="1"/>
  <c r="I16" i="24"/>
  <c r="J16" i="24" s="1"/>
  <c r="I15" i="24"/>
  <c r="J15" i="24" s="1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I17" i="23"/>
  <c r="J17" i="23" s="1"/>
  <c r="I16" i="23"/>
  <c r="J16" i="23" s="1"/>
  <c r="I14" i="23"/>
  <c r="J14" i="23" s="1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H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L24" i="22"/>
  <c r="L21" i="22"/>
  <c r="H20" i="22"/>
  <c r="I17" i="22"/>
  <c r="J17" i="22" s="1"/>
  <c r="H15" i="22"/>
  <c r="I14" i="22"/>
  <c r="J14" i="22" s="1"/>
  <c r="B37" i="10"/>
  <c r="N28" i="10"/>
  <c r="M28" i="10"/>
  <c r="K28" i="10"/>
  <c r="G28" i="10"/>
  <c r="F28" i="10"/>
  <c r="E28" i="10"/>
  <c r="H16" i="22" l="1"/>
  <c r="L17" i="22"/>
  <c r="I20" i="22"/>
  <c r="J20" i="22" s="1"/>
  <c r="I23" i="22"/>
  <c r="J23" i="22" s="1"/>
  <c r="H25" i="22"/>
  <c r="L27" i="22"/>
  <c r="L23" i="22"/>
  <c r="I16" i="22"/>
  <c r="J16" i="22" s="1"/>
  <c r="H19" i="22"/>
  <c r="H21" i="22"/>
  <c r="I25" i="22"/>
  <c r="J25" i="22" s="1"/>
  <c r="L19" i="22"/>
  <c r="H24" i="22"/>
  <c r="I15" i="22"/>
  <c r="J1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<sst xmlns="http://schemas.openxmlformats.org/spreadsheetml/2006/main" count="209" uniqueCount="44">
  <si>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</si>
  <si>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</si>
  <si>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</si>
  <si>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</si>
  <si>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</si>
  <si>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</si>
  <si>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</si>
  <si>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</si>
  <si>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</si>
  <si>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</si>
  <si>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</si>
  <si>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</si>
  <si>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</si>
  <si>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</si>
  <si>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</si>
  <si>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</si>
  <si>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</si>
  <si>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</si>
  <si>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</si>
  <si>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</si>
  <si>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</si>
  <si>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</si>
  <si>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</si>
  <si>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</si>
  <si>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</si>
  <si>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</si>
  <si>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</si>
  <si>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</si>
  <si>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</si>
  <si>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</si>
  <si>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Economía Empresarial</t>
  </si>
  <si>
    <t>SERVANDO BELLI IXBA</t>
  </si>
  <si>
    <t>Ingeniería en Gestión Empresarial</t>
  </si>
  <si>
    <t>EN GESTIÓN EMPRESARIAL</t>
  </si>
  <si>
    <t>307A</t>
  </si>
  <si>
    <t>307B</t>
  </si>
  <si>
    <t>ANA KARENINA CÓRDOBA FERMÁN</t>
  </si>
  <si>
    <t>SEP2022-ENER2023</t>
  </si>
  <si>
    <t>S/E</t>
  </si>
  <si>
    <t>ECONOMÍA EMPRESARIAL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</si>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</sst>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L9" sqref="L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28" t="s">
        <v>37</v>
      </c>
      <c r="M8" s="28"/>
      <c r="N8" s="28"/>
    </row>
    <row r="10" spans="1:14" x14ac:dyDescent="0.2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30</v>
      </c>
      <c r="B14" s="9" t="s">
        <v>21</v>
      </c>
      <c r="C14" s="9" t="s">
        <v>34</v>
      </c>
      <c r="D14" s="9" t="s">
        <v>32</v>
      </c>
      <c r="E14" s="9">
        <v>27</v>
      </c>
      <c r="F14" s="9">
        <v>24</v>
      </c>
      <c r="G14" s="9">
        <v>0</v>
      </c>
      <c r="H14" s="10"/>
      <c r="I14" s="9">
        <f t="shared" ref="I14:I15" si="0">(E14-SUM(F14:G14))-K14</f>
        <v>3</v>
      </c>
      <c r="J14" s="10"/>
      <c r="K14" s="9">
        <v>0</v>
      </c>
      <c r="L14" s="10">
        <v>0</v>
      </c>
      <c r="M14" s="9">
        <v>68</v>
      </c>
      <c r="N14" s="15">
        <v>0.89</v>
      </c>
    </row>
    <row r="15" spans="1:14" s="11" customFormat="1" ht="25.5" x14ac:dyDescent="0.2">
      <c r="A15" s="9" t="s">
        <v>30</v>
      </c>
      <c r="B15" s="9" t="s">
        <v>21</v>
      </c>
      <c r="C15" s="9" t="s">
        <v>35</v>
      </c>
      <c r="D15" s="9" t="s">
        <v>32</v>
      </c>
      <c r="E15" s="9">
        <v>24</v>
      </c>
      <c r="F15" s="9">
        <v>18</v>
      </c>
      <c r="G15" s="9">
        <v>0</v>
      </c>
      <c r="H15" s="10"/>
      <c r="I15" s="9">
        <f t="shared" si="0"/>
        <v>6</v>
      </c>
      <c r="J15" s="10"/>
      <c r="K15" s="9">
        <v>0</v>
      </c>
      <c r="L15" s="10">
        <v>0</v>
      </c>
      <c r="M15" s="9">
        <v>61</v>
      </c>
      <c r="N15" s="15">
        <v>0.75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51</v>
      </c>
      <c r="F28" s="17">
        <f>SUM(F14:F27)</f>
        <v>42</v>
      </c>
      <c r="G28" s="17">
        <f>SUM(G14:G27)</f>
        <v>0</v>
      </c>
      <c r="H28" s="18">
        <f>SUM(F28:G28)/E28</f>
        <v>0.82352941176470584</v>
      </c>
      <c r="I28" s="17">
        <f t="shared" ref="I28" si="1">(E28-SUM(F28:G28))-K28</f>
        <v>9</v>
      </c>
      <c r="J28" s="18">
        <f t="shared" ref="J28" si="2">I28/E28</f>
        <v>0.17647058823529413</v>
      </c>
      <c r="K28" s="17">
        <f>SUM(K14:K27)</f>
        <v>0</v>
      </c>
      <c r="L28" s="18">
        <f t="shared" ref="L28" si="3">K28/E28</f>
        <v>0</v>
      </c>
      <c r="M28" s="17">
        <f>AVERAGE(M14:M27)</f>
        <v>64.5</v>
      </c>
      <c r="N28" s="19">
        <f>AVERAGE(N14:N27)</f>
        <v>0.82000000000000006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Normal="100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SEP2022-ENER2023</v>
      </c>
      <c r="M8" s="28"/>
      <c r="N8" s="28"/>
    </row>
    <row r="10" spans="1:14" x14ac:dyDescent="0.2">
      <c r="A10" s="4" t="s">
        <v>8</v>
      </c>
      <c r="B10" s="28" t="str">
        <f>'1'!B10</f>
        <v>SERVANDO BELLI IXBA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39</v>
      </c>
      <c r="B14" s="9" t="s">
        <v>38</v>
      </c>
      <c r="C14" s="9" t="s">
        <v>34</v>
      </c>
      <c r="D14" s="9" t="s">
        <v>32</v>
      </c>
      <c r="E14" s="9"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">
        <v>39</v>
      </c>
      <c r="B15" s="9" t="s">
        <v>38</v>
      </c>
      <c r="C15" s="9" t="s">
        <v>35</v>
      </c>
      <c r="D15" s="9" t="s">
        <v>32</v>
      </c>
      <c r="E15" s="9"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Normal="10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SEP2022-ENER2023</v>
      </c>
      <c r="M8" s="28"/>
      <c r="N8" s="28"/>
    </row>
    <row r="10" spans="1:14" x14ac:dyDescent="0.2">
      <c r="A10" s="4" t="s">
        <v>8</v>
      </c>
      <c r="B10" s="28" t="str">
        <f>'1'!B10</f>
        <v>SERVANDO BELLI IXBA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39</v>
      </c>
      <c r="B14" s="9" t="s">
        <v>40</v>
      </c>
      <c r="C14" s="9" t="s">
        <v>34</v>
      </c>
      <c r="D14" s="9" t="s">
        <v>32</v>
      </c>
      <c r="E14" s="9">
        <v>27</v>
      </c>
      <c r="F14" s="9">
        <v>23</v>
      </c>
      <c r="G14" s="9"/>
      <c r="H14" s="10">
        <f t="shared" ref="H14:H27" si="0">F14/E14</f>
        <v>0.85185185185185186</v>
      </c>
      <c r="I14" s="9">
        <f t="shared" ref="I14:I28" si="1">(E14-SUM(F14:G14))-K14</f>
        <v>4</v>
      </c>
      <c r="J14" s="10">
        <f t="shared" ref="J14:J28" si="2">I14/E14</f>
        <v>0.14814814814814814</v>
      </c>
      <c r="K14" s="9"/>
      <c r="L14" s="10">
        <f t="shared" ref="L14:L28" si="3">K14/E14</f>
        <v>0</v>
      </c>
      <c r="M14" s="9">
        <v>74</v>
      </c>
      <c r="N14" s="15">
        <v>0.85</v>
      </c>
    </row>
    <row r="15" spans="1:14" s="11" customFormat="1" ht="25.5" x14ac:dyDescent="0.2">
      <c r="A15" s="9" t="s">
        <v>39</v>
      </c>
      <c r="B15" s="9" t="s">
        <v>40</v>
      </c>
      <c r="C15" s="9" t="s">
        <v>35</v>
      </c>
      <c r="D15" s="9" t="s">
        <v>32</v>
      </c>
      <c r="E15" s="9">
        <v>24</v>
      </c>
      <c r="F15" s="9">
        <v>20</v>
      </c>
      <c r="G15" s="9"/>
      <c r="H15" s="10">
        <f t="shared" si="0"/>
        <v>0.83333333333333337</v>
      </c>
      <c r="I15" s="9">
        <f t="shared" si="1"/>
        <v>4</v>
      </c>
      <c r="J15" s="10">
        <v>0.17</v>
      </c>
      <c r="K15" s="9"/>
      <c r="L15" s="10">
        <f t="shared" si="3"/>
        <v>0</v>
      </c>
      <c r="M15" s="9">
        <v>72</v>
      </c>
      <c r="N15" s="15">
        <v>0.63</v>
      </c>
    </row>
    <row r="16" spans="1:14" s="11" customFormat="1" ht="25.5" x14ac:dyDescent="0.2">
      <c r="A16" s="9" t="s">
        <v>39</v>
      </c>
      <c r="B16" s="9" t="s">
        <v>41</v>
      </c>
      <c r="C16" s="9" t="s">
        <v>34</v>
      </c>
      <c r="D16" s="9" t="s">
        <v>32</v>
      </c>
      <c r="E16" s="9">
        <v>27</v>
      </c>
      <c r="F16" s="9">
        <v>26</v>
      </c>
      <c r="G16" s="9"/>
      <c r="H16" s="10">
        <f t="shared" si="0"/>
        <v>0.96296296296296291</v>
      </c>
      <c r="I16" s="9">
        <f t="shared" si="1"/>
        <v>1</v>
      </c>
      <c r="J16" s="10">
        <f t="shared" si="2"/>
        <v>3.7037037037037035E-2</v>
      </c>
      <c r="K16" s="9"/>
      <c r="L16" s="10">
        <f t="shared" si="3"/>
        <v>0</v>
      </c>
      <c r="M16" s="9">
        <v>75</v>
      </c>
      <c r="N16" s="15">
        <v>0.48</v>
      </c>
    </row>
    <row r="17" spans="1:14" s="11" customFormat="1" ht="25.5" x14ac:dyDescent="0.2">
      <c r="A17" s="9" t="s">
        <v>39</v>
      </c>
      <c r="B17" s="9" t="s">
        <v>41</v>
      </c>
      <c r="C17" s="9" t="s">
        <v>35</v>
      </c>
      <c r="D17" s="9" t="s">
        <v>32</v>
      </c>
      <c r="E17" s="9">
        <v>24</v>
      </c>
      <c r="F17" s="9">
        <v>19</v>
      </c>
      <c r="G17" s="9"/>
      <c r="H17" s="10">
        <f t="shared" si="0"/>
        <v>0.79166666666666663</v>
      </c>
      <c r="I17" s="9">
        <f t="shared" si="1"/>
        <v>5</v>
      </c>
      <c r="J17" s="10">
        <f t="shared" si="2"/>
        <v>0.20833333333333334</v>
      </c>
      <c r="K17" s="9"/>
      <c r="L17" s="10">
        <f t="shared" si="3"/>
        <v>0</v>
      </c>
      <c r="M17" s="9">
        <v>65</v>
      </c>
      <c r="N17" s="15">
        <v>0.19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88</v>
      </c>
      <c r="G28" s="17">
        <f>SUM(G14:G27)</f>
        <v>0</v>
      </c>
      <c r="H28" s="18">
        <f>SUM(F28:G28)/E28</f>
        <v>0.86274509803921573</v>
      </c>
      <c r="I28" s="17">
        <f t="shared" si="1"/>
        <v>14</v>
      </c>
      <c r="J28" s="18">
        <f t="shared" si="2"/>
        <v>0.13725490196078433</v>
      </c>
      <c r="K28" s="17">
        <f>SUM(K14:K27)</f>
        <v>0</v>
      </c>
      <c r="L28" s="18">
        <f t="shared" si="3"/>
        <v>0</v>
      </c>
      <c r="M28" s="17">
        <f>AVERAGE(M14:M27)</f>
        <v>71.5</v>
      </c>
      <c r="N28" s="19">
        <f>AVERAGE(N14:N27)</f>
        <v>0.53749999999999998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3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SEP2022-ENER2023</v>
      </c>
      <c r="M8" s="28"/>
      <c r="N8" s="28"/>
    </row>
    <row r="10" spans="1:14" x14ac:dyDescent="0.2">
      <c r="A10" s="4" t="s">
        <v>8</v>
      </c>
      <c r="B10" s="28" t="str">
        <f>'1'!B10</f>
        <v>SERVANDO BELLI IXBA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39</v>
      </c>
      <c r="B14" s="9" t="s">
        <v>42</v>
      </c>
      <c r="C14" s="9" t="s">
        <v>34</v>
      </c>
      <c r="D14" s="9" t="s">
        <v>32</v>
      </c>
      <c r="E14" s="9">
        <v>27</v>
      </c>
      <c r="F14" s="9">
        <v>26</v>
      </c>
      <c r="G14" s="9"/>
      <c r="H14" s="10">
        <f t="shared" ref="H14:H27" si="0">F14/E14</f>
        <v>0.96296296296296291</v>
      </c>
      <c r="I14" s="9">
        <f t="shared" ref="I14:I28" si="1">(E14-SUM(F14:G14))-K14</f>
        <v>1</v>
      </c>
      <c r="J14" s="10">
        <f t="shared" ref="J14:J28" si="2">I14/E14</f>
        <v>3.7037037037037035E-2</v>
      </c>
      <c r="K14" s="9"/>
      <c r="L14" s="10">
        <f t="shared" ref="L14:L28" si="3">K14/E14</f>
        <v>0</v>
      </c>
      <c r="M14" s="9">
        <v>85</v>
      </c>
      <c r="N14" s="15">
        <v>0.82</v>
      </c>
    </row>
    <row r="15" spans="1:14" s="11" customFormat="1" ht="25.5" x14ac:dyDescent="0.2">
      <c r="A15" s="9" t="s">
        <v>39</v>
      </c>
      <c r="B15" s="9" t="s">
        <v>42</v>
      </c>
      <c r="C15" s="9" t="s">
        <v>35</v>
      </c>
      <c r="D15" s="9" t="s">
        <v>32</v>
      </c>
      <c r="E15" s="9">
        <v>24</v>
      </c>
      <c r="F15" s="9">
        <v>21</v>
      </c>
      <c r="G15" s="9"/>
      <c r="H15" s="10">
        <f t="shared" si="0"/>
        <v>0.875</v>
      </c>
      <c r="I15" s="9">
        <f t="shared" si="1"/>
        <v>3</v>
      </c>
      <c r="J15" s="10">
        <f t="shared" si="2"/>
        <v>0.125</v>
      </c>
      <c r="K15" s="9"/>
      <c r="L15" s="10">
        <f t="shared" si="3"/>
        <v>0</v>
      </c>
      <c r="M15" s="9">
        <v>76</v>
      </c>
      <c r="N15" s="15">
        <v>0.75</v>
      </c>
    </row>
    <row r="16" spans="1:14" s="11" customFormat="1" ht="25.5" x14ac:dyDescent="0.2">
      <c r="A16" s="9" t="s">
        <v>39</v>
      </c>
      <c r="B16" s="9" t="s">
        <v>43</v>
      </c>
      <c r="C16" s="9" t="s">
        <v>34</v>
      </c>
      <c r="D16" s="9" t="s">
        <v>32</v>
      </c>
      <c r="E16" s="9">
        <v>27</v>
      </c>
      <c r="F16" s="9">
        <v>26</v>
      </c>
      <c r="G16" s="9"/>
      <c r="H16" s="10">
        <f t="shared" si="0"/>
        <v>0.96296296296296291</v>
      </c>
      <c r="I16" s="9">
        <f t="shared" si="1"/>
        <v>1</v>
      </c>
      <c r="J16" s="10">
        <f t="shared" si="2"/>
        <v>3.7037037037037035E-2</v>
      </c>
      <c r="K16" s="9"/>
      <c r="L16" s="10">
        <f t="shared" si="3"/>
        <v>0</v>
      </c>
      <c r="M16" s="9">
        <v>79</v>
      </c>
      <c r="N16" s="15">
        <v>0.63</v>
      </c>
    </row>
    <row r="17" spans="1:14" s="11" customFormat="1" ht="25.5" x14ac:dyDescent="0.2">
      <c r="A17" s="9" t="s">
        <v>39</v>
      </c>
      <c r="B17" s="9" t="s">
        <v>43</v>
      </c>
      <c r="C17" s="9" t="s">
        <v>35</v>
      </c>
      <c r="D17" s="9" t="s">
        <v>32</v>
      </c>
      <c r="E17" s="9">
        <v>24</v>
      </c>
      <c r="F17" s="9">
        <v>21</v>
      </c>
      <c r="G17" s="9"/>
      <c r="H17" s="10">
        <f t="shared" si="0"/>
        <v>0.875</v>
      </c>
      <c r="I17" s="9">
        <f t="shared" si="1"/>
        <v>3</v>
      </c>
      <c r="J17" s="10">
        <f t="shared" si="2"/>
        <v>0.125</v>
      </c>
      <c r="K17" s="9"/>
      <c r="L17" s="10">
        <f t="shared" si="3"/>
        <v>0</v>
      </c>
      <c r="M17" s="9">
        <v>72</v>
      </c>
      <c r="N17" s="15">
        <v>0.79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94</v>
      </c>
      <c r="G28" s="17">
        <f>SUM(G14:G27)</f>
        <v>0</v>
      </c>
      <c r="H28" s="18">
        <f>SUM(F28:G28)/E28</f>
        <v>0.92156862745098034</v>
      </c>
      <c r="I28" s="17">
        <f t="shared" si="1"/>
        <v>8</v>
      </c>
      <c r="J28" s="18">
        <f t="shared" si="2"/>
        <v>7.8431372549019607E-2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0.74749999999999994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41" t="s">
        <v>33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1</v>
      </c>
      <c r="C8" s="28"/>
      <c r="D8" s="14" t="s">
        <v>5</v>
      </c>
      <c r="E8" s="20">
        <v>2</v>
      </c>
      <c r="F8"/>
      <c r="G8" s="4" t="s">
        <v>6</v>
      </c>
      <c r="H8" s="20">
        <v>1</v>
      </c>
      <c r="I8" s="34" t="s">
        <v>7</v>
      </c>
      <c r="J8" s="34"/>
      <c r="K8" s="34"/>
      <c r="L8" s="28" t="str">
        <f>'1'!L8</f>
        <v>SEP2022-ENER2023</v>
      </c>
      <c r="M8" s="28"/>
      <c r="N8" s="28"/>
    </row>
    <row r="10" spans="1:14" x14ac:dyDescent="0.2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40" t="s">
        <v>36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2023-01-18T17:59:22Z</dcterms:modified>
  <cp:category/>
  <cp:contentStatus/>
</cp:coreProperties>
</file>