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vchon\OneDrive\Documentos 1\ITSSAT\04.-AgoDic2022\Reportes Parciales\04\"/>
    </mc:Choice>
  </mc:AlternateContent>
  <xr:revisionPtr revIDLastSave="0" documentId="13_ncr:1_{E72F482E-8CA1-4E5A-A85E-1BB477748BD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I17" i="4" l="1"/>
  <c r="I16" i="4"/>
  <c r="I20" i="4"/>
  <c r="D20" i="4"/>
  <c r="F28" i="3"/>
  <c r="E28" i="3"/>
  <c r="I28" i="2"/>
  <c r="F28" i="2"/>
  <c r="E28" i="2"/>
  <c r="M28" i="1"/>
  <c r="I28" i="1"/>
  <c r="F28" i="1"/>
  <c r="E28" i="1"/>
  <c r="N28" i="5"/>
  <c r="M28" i="5"/>
  <c r="K28" i="5"/>
  <c r="G28" i="5"/>
  <c r="F28" i="5"/>
  <c r="E27" i="5"/>
  <c r="D27" i="5"/>
  <c r="C27" i="5"/>
  <c r="A27" i="5"/>
  <c r="E26" i="5"/>
  <c r="D26" i="5"/>
  <c r="C26" i="5"/>
  <c r="A26" i="5"/>
  <c r="E25" i="5"/>
  <c r="D25" i="5"/>
  <c r="C25" i="5"/>
  <c r="A25" i="5"/>
  <c r="E24" i="5"/>
  <c r="D24" i="5"/>
  <c r="C24" i="5"/>
  <c r="A24" i="5"/>
  <c r="E23" i="5"/>
  <c r="D23" i="5"/>
  <c r="C23" i="5"/>
  <c r="A23" i="5"/>
  <c r="E22" i="5"/>
  <c r="D22" i="5"/>
  <c r="C22" i="5"/>
  <c r="A22" i="5"/>
  <c r="E21" i="5"/>
  <c r="D21" i="5"/>
  <c r="C21" i="5"/>
  <c r="A21" i="5"/>
  <c r="E20" i="5"/>
  <c r="D20" i="5"/>
  <c r="C20" i="5"/>
  <c r="A20" i="5"/>
  <c r="E19" i="5"/>
  <c r="D19" i="5"/>
  <c r="C19" i="5"/>
  <c r="A19" i="5"/>
  <c r="E18" i="5"/>
  <c r="D18" i="5"/>
  <c r="C18" i="5"/>
  <c r="A18" i="5"/>
  <c r="L17" i="5"/>
  <c r="E17" i="5"/>
  <c r="I17" i="5" s="1"/>
  <c r="J17" i="5" s="1"/>
  <c r="D17" i="5"/>
  <c r="C17" i="5"/>
  <c r="A17" i="5"/>
  <c r="E16" i="5"/>
  <c r="I16" i="5" s="1"/>
  <c r="J16" i="5" s="1"/>
  <c r="D16" i="5"/>
  <c r="C16" i="5"/>
  <c r="A16" i="5"/>
  <c r="E15" i="5"/>
  <c r="I15" i="5" s="1"/>
  <c r="J15" i="5" s="1"/>
  <c r="D15" i="5"/>
  <c r="C15" i="5"/>
  <c r="A15" i="5"/>
  <c r="E14" i="5"/>
  <c r="D14" i="5"/>
  <c r="C14" i="5"/>
  <c r="A14" i="5"/>
  <c r="B10" i="5"/>
  <c r="B37" i="5" s="1"/>
  <c r="L8" i="5"/>
  <c r="H8" i="5"/>
  <c r="E8" i="5"/>
  <c r="E27" i="4"/>
  <c r="D27" i="4"/>
  <c r="C27" i="4"/>
  <c r="A27" i="4"/>
  <c r="E26" i="4"/>
  <c r="D26" i="4"/>
  <c r="C26" i="4"/>
  <c r="A26" i="4"/>
  <c r="E25" i="4"/>
  <c r="D25" i="4"/>
  <c r="C25" i="4"/>
  <c r="A25" i="4"/>
  <c r="E24" i="4"/>
  <c r="D24" i="4"/>
  <c r="C24" i="4"/>
  <c r="A24" i="4"/>
  <c r="E23" i="4"/>
  <c r="D23" i="4"/>
  <c r="C23" i="4"/>
  <c r="A23" i="4"/>
  <c r="E22" i="4"/>
  <c r="D22" i="4"/>
  <c r="C22" i="4"/>
  <c r="A22" i="4"/>
  <c r="E21" i="4"/>
  <c r="D21" i="4"/>
  <c r="C21" i="4"/>
  <c r="A21" i="4"/>
  <c r="E19" i="4"/>
  <c r="I19" i="4" s="1"/>
  <c r="D19" i="4"/>
  <c r="C19" i="4"/>
  <c r="A19" i="4"/>
  <c r="E18" i="4"/>
  <c r="I18" i="4" s="1"/>
  <c r="D18" i="4"/>
  <c r="C18" i="4"/>
  <c r="A18" i="4"/>
  <c r="E15" i="4"/>
  <c r="I15" i="4" s="1"/>
  <c r="C15" i="4"/>
  <c r="A15" i="4"/>
  <c r="E14" i="4"/>
  <c r="I14" i="4" s="1"/>
  <c r="D14" i="4"/>
  <c r="C14" i="4"/>
  <c r="A14" i="4"/>
  <c r="B10" i="4"/>
  <c r="B37" i="4" s="1"/>
  <c r="L8" i="4"/>
  <c r="H8" i="4"/>
  <c r="E8" i="4"/>
  <c r="E27" i="3"/>
  <c r="D27" i="3"/>
  <c r="C27" i="3"/>
  <c r="A27" i="3"/>
  <c r="E26" i="3"/>
  <c r="D26" i="3"/>
  <c r="C26" i="3"/>
  <c r="A26" i="3"/>
  <c r="E25" i="3"/>
  <c r="D25" i="3"/>
  <c r="C25" i="3"/>
  <c r="A25" i="3"/>
  <c r="E24" i="3"/>
  <c r="D24" i="3"/>
  <c r="C24" i="3"/>
  <c r="A24" i="3"/>
  <c r="E23" i="3"/>
  <c r="D23" i="3"/>
  <c r="C23" i="3"/>
  <c r="A23" i="3"/>
  <c r="E22" i="3"/>
  <c r="D22" i="3"/>
  <c r="C22" i="3"/>
  <c r="A22" i="3"/>
  <c r="E21" i="3"/>
  <c r="D21" i="3"/>
  <c r="C21" i="3"/>
  <c r="A21" i="3"/>
  <c r="E20" i="3"/>
  <c r="D20" i="3"/>
  <c r="C20" i="3"/>
  <c r="A20" i="3"/>
  <c r="E19" i="3"/>
  <c r="D19" i="3"/>
  <c r="C19" i="3"/>
  <c r="A19" i="3"/>
  <c r="E18" i="3"/>
  <c r="D18" i="3"/>
  <c r="C18" i="3"/>
  <c r="A18" i="3"/>
  <c r="E17" i="3"/>
  <c r="I17" i="3" s="1"/>
  <c r="D17" i="3"/>
  <c r="C17" i="3"/>
  <c r="A17" i="3"/>
  <c r="E16" i="3"/>
  <c r="I16" i="3" s="1"/>
  <c r="D16" i="3"/>
  <c r="C16" i="3"/>
  <c r="A16" i="3"/>
  <c r="E15" i="3"/>
  <c r="I15" i="3" s="1"/>
  <c r="D15" i="3"/>
  <c r="C15" i="3"/>
  <c r="A15" i="3"/>
  <c r="E14" i="3"/>
  <c r="I14" i="3" s="1"/>
  <c r="D14" i="3"/>
  <c r="C14" i="3"/>
  <c r="A14" i="3"/>
  <c r="B10" i="3"/>
  <c r="B37" i="3" s="1"/>
  <c r="L8" i="3"/>
  <c r="H8" i="3"/>
  <c r="E8" i="3"/>
  <c r="E27" i="2"/>
  <c r="D27" i="2"/>
  <c r="C27" i="2"/>
  <c r="A27" i="2"/>
  <c r="E26" i="2"/>
  <c r="D26" i="2"/>
  <c r="C26" i="2"/>
  <c r="A26" i="2"/>
  <c r="E25" i="2"/>
  <c r="D25" i="2"/>
  <c r="C25" i="2"/>
  <c r="A25" i="2"/>
  <c r="E24" i="2"/>
  <c r="D24" i="2"/>
  <c r="C24" i="2"/>
  <c r="A24" i="2"/>
  <c r="E23" i="2"/>
  <c r="D23" i="2"/>
  <c r="C23" i="2"/>
  <c r="A23" i="2"/>
  <c r="E22" i="2"/>
  <c r="D22" i="2"/>
  <c r="C22" i="2"/>
  <c r="A22" i="2"/>
  <c r="E21" i="2"/>
  <c r="D21" i="2"/>
  <c r="C21" i="2"/>
  <c r="A21" i="2"/>
  <c r="E20" i="2"/>
  <c r="D20" i="2"/>
  <c r="C20" i="2"/>
  <c r="A20" i="2"/>
  <c r="E19" i="2"/>
  <c r="D19" i="2"/>
  <c r="C19" i="2"/>
  <c r="A19" i="2"/>
  <c r="E18" i="2"/>
  <c r="D18" i="2"/>
  <c r="C18" i="2"/>
  <c r="A18" i="2"/>
  <c r="E17" i="2"/>
  <c r="I17" i="2" s="1"/>
  <c r="D17" i="2"/>
  <c r="C17" i="2"/>
  <c r="A17" i="2"/>
  <c r="E16" i="2"/>
  <c r="I16" i="2" s="1"/>
  <c r="D16" i="2"/>
  <c r="C16" i="2"/>
  <c r="A16" i="2"/>
  <c r="E15" i="2"/>
  <c r="I15" i="2" s="1"/>
  <c r="D15" i="2"/>
  <c r="C15" i="2"/>
  <c r="A15" i="2"/>
  <c r="E14" i="2"/>
  <c r="I14" i="2" s="1"/>
  <c r="D14" i="2"/>
  <c r="C14" i="2"/>
  <c r="A14" i="2"/>
  <c r="B10" i="2"/>
  <c r="B37" i="2" s="1"/>
  <c r="L8" i="2"/>
  <c r="H8" i="2"/>
  <c r="E8" i="2"/>
  <c r="B37" i="1"/>
  <c r="I17" i="1"/>
  <c r="I16" i="1"/>
  <c r="I15" i="1"/>
  <c r="I14" i="1"/>
  <c r="I28" i="3" l="1"/>
  <c r="L16" i="5"/>
  <c r="L15" i="5"/>
  <c r="E28" i="5"/>
  <c r="H28" i="5" s="1"/>
  <c r="L14" i="5"/>
  <c r="H14" i="5"/>
  <c r="H15" i="5"/>
  <c r="H16" i="5"/>
  <c r="H17" i="5"/>
  <c r="I14" i="5"/>
  <c r="J14" i="5" s="1"/>
  <c r="L28" i="5" l="1"/>
  <c r="I28" i="5"/>
  <c r="J28" i="5" s="1"/>
</calcChain>
</file>

<file path=xl/sharedStrings.xml><?xml version="1.0" encoding="utf-8"?>
<sst xmlns="http://schemas.openxmlformats.org/spreadsheetml/2006/main" count="186" uniqueCount="45">
  <si>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</si>
  <si>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</si>
  <si>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</si>
  <si>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</si>
  <si>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</si>
  <si>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</si>
  <si>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</si>
  <si>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</si>
  <si>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</si>
  <si>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Sep. 2022 - Ene. 2023</t>
  </si>
  <si>
    <t>PROFESORA: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</si>
  <si>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</si>
  <si>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</si>
  <si>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</si>
  <si>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</si>
  <si>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</si>
  <si>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</si>
  <si>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</si>
  <si>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</si>
  <si>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</si>
  <si>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</si>
  <si>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</si>
  <si>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</si>
  <si>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</si>
  <si>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</si>
  <si>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</si>
  <si>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ISC</t>
  </si>
  <si>
    <t>-</t>
  </si>
  <si>
    <t>704A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</si>
  <si>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</si>
  <si>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</si>
  <si>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</si>
  <si>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</si>
  <si>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</si>
  <si>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ISC. MARÍA ELENA MORALES BENÍTEZ</t>
  </si>
  <si>
    <t>PROFESOR (A):</t>
  </si>
  <si>
    <t>EN SISTEMAS COMPUTACIONALES</t>
  </si>
  <si>
    <t>Final</t>
  </si>
  <si>
    <t>VICTOR MANUEL CHONTAL AMADOR</t>
  </si>
  <si>
    <t>TALLER DE ETICA</t>
  </si>
  <si>
    <t>ALGORITMOS Y LENGUAJES DE PROGRAMACION</t>
  </si>
  <si>
    <t>104C</t>
  </si>
  <si>
    <t>401A</t>
  </si>
  <si>
    <t>APLICACIONES MOVILES</t>
  </si>
  <si>
    <t>DESARROLLO DE APLICACIONES EN REALIDAD AUMENTADA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</si>
</sst>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top"/>
    </xf>
    <xf numFmtId="9" fontId="1" fillId="2" borderId="14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0" fillId="0" borderId="0" xfId="0"/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opLeftCell="A26" workbookViewId="0">
      <selection activeCell="N28" sqref="N28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9.42578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44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9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9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5" t="s">
        <v>3</v>
      </c>
      <c r="B6" s="25"/>
      <c r="C6" s="25"/>
      <c r="D6" s="25"/>
      <c r="E6" s="46" t="s">
        <v>4</v>
      </c>
      <c r="F6" s="31"/>
      <c r="G6" s="31"/>
      <c r="H6" s="31"/>
      <c r="I6" s="31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2">
        <v>1</v>
      </c>
      <c r="C8" s="31"/>
      <c r="D8" s="5" t="s">
        <v>6</v>
      </c>
      <c r="E8" s="6">
        <v>4</v>
      </c>
      <c r="F8" s="1"/>
      <c r="G8" s="4" t="s">
        <v>7</v>
      </c>
      <c r="H8" s="6">
        <v>4</v>
      </c>
      <c r="I8" s="41" t="s">
        <v>8</v>
      </c>
      <c r="J8" s="25"/>
      <c r="K8" s="25"/>
      <c r="L8" s="32" t="s">
        <v>9</v>
      </c>
      <c r="M8" s="31"/>
      <c r="N8" s="3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10</v>
      </c>
      <c r="B10" s="32" t="s">
        <v>38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4" t="s">
        <v>11</v>
      </c>
      <c r="B12" s="36" t="s">
        <v>12</v>
      </c>
      <c r="C12" s="36" t="s">
        <v>13</v>
      </c>
      <c r="D12" s="38" t="s">
        <v>14</v>
      </c>
      <c r="E12" s="38" t="s">
        <v>15</v>
      </c>
      <c r="F12" s="42" t="s">
        <v>16</v>
      </c>
      <c r="G12" s="43"/>
      <c r="H12" s="38" t="s">
        <v>17</v>
      </c>
      <c r="I12" s="38" t="s">
        <v>18</v>
      </c>
      <c r="J12" s="38" t="s">
        <v>19</v>
      </c>
      <c r="K12" s="38" t="s">
        <v>20</v>
      </c>
      <c r="L12" s="38" t="s">
        <v>21</v>
      </c>
      <c r="M12" s="38" t="s">
        <v>22</v>
      </c>
      <c r="N12" s="39" t="s">
        <v>23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5"/>
      <c r="B13" s="37"/>
      <c r="C13" s="37"/>
      <c r="D13" s="37"/>
      <c r="E13" s="37"/>
      <c r="F13" s="8" t="s">
        <v>24</v>
      </c>
      <c r="G13" s="8" t="s">
        <v>25</v>
      </c>
      <c r="H13" s="37"/>
      <c r="I13" s="37"/>
      <c r="J13" s="37"/>
      <c r="K13" s="37"/>
      <c r="L13" s="37"/>
      <c r="M13" s="37"/>
      <c r="N13" s="4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6.25" customHeight="1" x14ac:dyDescent="0.25">
      <c r="A14" s="9" t="s">
        <v>39</v>
      </c>
      <c r="B14" s="10" t="s">
        <v>23</v>
      </c>
      <c r="C14" s="10" t="s">
        <v>41</v>
      </c>
      <c r="D14" s="10" t="s">
        <v>26</v>
      </c>
      <c r="E14" s="10">
        <v>24</v>
      </c>
      <c r="F14" s="10">
        <v>22</v>
      </c>
      <c r="G14" s="10"/>
      <c r="H14" s="11"/>
      <c r="I14" s="10">
        <f t="shared" ref="I14:I17" si="0">(E14-SUM(F14:G14))-K14</f>
        <v>2</v>
      </c>
      <c r="J14" s="11"/>
      <c r="K14" s="10">
        <v>0</v>
      </c>
      <c r="L14" s="11">
        <v>0</v>
      </c>
      <c r="M14" s="10">
        <v>83</v>
      </c>
      <c r="N14" s="12">
        <v>0.77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28.5" customHeight="1" x14ac:dyDescent="0.25">
      <c r="A15" s="9" t="s">
        <v>40</v>
      </c>
      <c r="B15" s="10" t="s">
        <v>23</v>
      </c>
      <c r="C15" s="10" t="s">
        <v>42</v>
      </c>
      <c r="D15" s="10" t="s">
        <v>26</v>
      </c>
      <c r="E15" s="10">
        <v>10</v>
      </c>
      <c r="F15" s="10">
        <v>6</v>
      </c>
      <c r="G15" s="10"/>
      <c r="H15" s="11"/>
      <c r="I15" s="10">
        <f t="shared" si="0"/>
        <v>4</v>
      </c>
      <c r="J15" s="11"/>
      <c r="K15" s="10">
        <v>0</v>
      </c>
      <c r="L15" s="11">
        <v>0</v>
      </c>
      <c r="M15" s="10">
        <v>54</v>
      </c>
      <c r="N15" s="12">
        <v>0.6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35.25" customHeight="1" x14ac:dyDescent="0.25">
      <c r="A16" s="9" t="s">
        <v>43</v>
      </c>
      <c r="B16" s="10" t="s">
        <v>23</v>
      </c>
      <c r="C16" s="10" t="s">
        <v>28</v>
      </c>
      <c r="D16" s="10" t="s">
        <v>26</v>
      </c>
      <c r="E16" s="10">
        <v>9</v>
      </c>
      <c r="F16" s="10">
        <v>8</v>
      </c>
      <c r="G16" s="10"/>
      <c r="H16" s="11"/>
      <c r="I16" s="10">
        <f t="shared" si="0"/>
        <v>1</v>
      </c>
      <c r="J16" s="11"/>
      <c r="K16" s="10">
        <v>0</v>
      </c>
      <c r="L16" s="11">
        <v>0</v>
      </c>
      <c r="M16" s="10">
        <v>81</v>
      </c>
      <c r="N16" s="12">
        <v>0.8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31.5" customHeight="1" x14ac:dyDescent="0.25">
      <c r="A17" s="9" t="s">
        <v>44</v>
      </c>
      <c r="B17" s="10" t="s">
        <v>23</v>
      </c>
      <c r="C17" s="10" t="s">
        <v>28</v>
      </c>
      <c r="D17" s="10" t="s">
        <v>26</v>
      </c>
      <c r="E17" s="10">
        <v>11</v>
      </c>
      <c r="F17" s="10">
        <v>8</v>
      </c>
      <c r="G17" s="10"/>
      <c r="H17" s="11"/>
      <c r="I17" s="10">
        <f t="shared" si="0"/>
        <v>3</v>
      </c>
      <c r="J17" s="11"/>
      <c r="K17" s="10">
        <v>0</v>
      </c>
      <c r="L17" s="11">
        <v>0</v>
      </c>
      <c r="M17" s="10">
        <v>74</v>
      </c>
      <c r="N17" s="12">
        <v>0.8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25">
      <c r="A18" s="14"/>
      <c r="B18" s="10"/>
      <c r="C18" s="10"/>
      <c r="D18" s="10"/>
      <c r="E18" s="10"/>
      <c r="F18" s="10"/>
      <c r="G18" s="10"/>
      <c r="H18" s="11"/>
      <c r="I18" s="10"/>
      <c r="J18" s="11"/>
      <c r="K18" s="10"/>
      <c r="L18" s="11"/>
      <c r="M18" s="10"/>
      <c r="N18" s="12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5">
      <c r="A19" s="14"/>
      <c r="B19" s="10"/>
      <c r="C19" s="10"/>
      <c r="D19" s="10"/>
      <c r="E19" s="10"/>
      <c r="F19" s="10"/>
      <c r="G19" s="10"/>
      <c r="H19" s="11"/>
      <c r="I19" s="10"/>
      <c r="J19" s="11"/>
      <c r="K19" s="10"/>
      <c r="L19" s="11"/>
      <c r="M19" s="10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5">
      <c r="A20" s="14"/>
      <c r="B20" s="10"/>
      <c r="C20" s="10"/>
      <c r="D20" s="10"/>
      <c r="E20" s="10"/>
      <c r="F20" s="10"/>
      <c r="G20" s="10"/>
      <c r="H20" s="11"/>
      <c r="I20" s="10"/>
      <c r="J20" s="11"/>
      <c r="K20" s="10"/>
      <c r="L20" s="11"/>
      <c r="M20" s="10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5">
      <c r="A21" s="14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5">
      <c r="A22" s="14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25">
      <c r="A23" s="14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5">
      <c r="A24" s="14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25">
      <c r="A25" s="14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25">
      <c r="A26" s="14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6.5" customHeight="1" x14ac:dyDescent="0.25">
      <c r="A27" s="14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25">
      <c r="A28" s="15" t="s">
        <v>29</v>
      </c>
      <c r="B28" s="16"/>
      <c r="C28" s="16"/>
      <c r="D28" s="16"/>
      <c r="E28" s="16">
        <f>SUM(E14:E17)</f>
        <v>54</v>
      </c>
      <c r="F28" s="16">
        <f>SUM(F14:F17)</f>
        <v>44</v>
      </c>
      <c r="G28" s="16"/>
      <c r="H28" s="17"/>
      <c r="I28" s="16">
        <f>SUM(I14:I17)</f>
        <v>10</v>
      </c>
      <c r="J28" s="17"/>
      <c r="K28" s="16">
        <v>0</v>
      </c>
      <c r="L28" s="17">
        <v>0</v>
      </c>
      <c r="M28" s="16">
        <f>AVERAGE(M14:M17)</f>
        <v>73</v>
      </c>
      <c r="N28" s="22">
        <v>0.74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27" t="s">
        <v>30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28" t="s">
        <v>31</v>
      </c>
      <c r="C33" s="25"/>
      <c r="D33" s="25"/>
      <c r="E33" s="1"/>
      <c r="F33" s="1"/>
      <c r="G33" s="29" t="s">
        <v>32</v>
      </c>
      <c r="H33" s="25"/>
      <c r="I33" s="25"/>
      <c r="J33" s="2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30"/>
      <c r="C34" s="31"/>
      <c r="D34" s="31"/>
      <c r="E34" s="1"/>
      <c r="F34" s="1"/>
      <c r="G34" s="32"/>
      <c r="H34" s="31"/>
      <c r="I34" s="31"/>
      <c r="J34" s="3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33" t="s">
        <v>33</v>
      </c>
      <c r="B35" s="25"/>
      <c r="C35" s="7"/>
      <c r="D35" s="1"/>
      <c r="E35" s="33"/>
      <c r="F35" s="25"/>
      <c r="G35" s="25"/>
      <c r="H35" s="2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24" t="str">
        <f>B10</f>
        <v>VICTOR MANUEL CHONTAL AMADOR</v>
      </c>
      <c r="C37" s="25"/>
      <c r="D37" s="25"/>
      <c r="E37" s="21"/>
      <c r="F37" s="21"/>
      <c r="G37" s="26" t="s">
        <v>34</v>
      </c>
      <c r="H37" s="25"/>
      <c r="I37" s="25"/>
      <c r="J37" s="2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35433070866141736" bottom="1.0629921259842521" header="0" footer="0"/>
  <pageSetup scale="69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opLeftCell="A10" workbookViewId="0">
      <selection activeCell="M14" sqref="M14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44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9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9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5" t="s">
        <v>3</v>
      </c>
      <c r="B6" s="25"/>
      <c r="C6" s="25"/>
      <c r="D6" s="25"/>
      <c r="E6" s="46" t="s">
        <v>4</v>
      </c>
      <c r="F6" s="31"/>
      <c r="G6" s="31"/>
      <c r="H6" s="31"/>
      <c r="I6" s="31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2">
        <v>2</v>
      </c>
      <c r="C8" s="31"/>
      <c r="D8" s="5" t="s">
        <v>6</v>
      </c>
      <c r="E8" s="20">
        <f>'1'!E8</f>
        <v>4</v>
      </c>
      <c r="G8" s="4" t="s">
        <v>7</v>
      </c>
      <c r="H8" s="20">
        <f>'1'!H8</f>
        <v>4</v>
      </c>
      <c r="I8" s="41" t="s">
        <v>8</v>
      </c>
      <c r="J8" s="25"/>
      <c r="K8" s="25"/>
      <c r="L8" s="32" t="str">
        <f>'1'!L8</f>
        <v>Sep. 2022 - Ene. 2023</v>
      </c>
      <c r="M8" s="31"/>
      <c r="N8" s="3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35</v>
      </c>
      <c r="B10" s="32" t="str">
        <f>'1'!B10</f>
        <v>VICTOR MANUEL CHONTAL AMADOR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4" t="s">
        <v>11</v>
      </c>
      <c r="B12" s="36" t="s">
        <v>12</v>
      </c>
      <c r="C12" s="36" t="s">
        <v>13</v>
      </c>
      <c r="D12" s="38" t="s">
        <v>14</v>
      </c>
      <c r="E12" s="38" t="s">
        <v>15</v>
      </c>
      <c r="F12" s="42" t="s">
        <v>16</v>
      </c>
      <c r="G12" s="43"/>
      <c r="H12" s="38" t="s">
        <v>17</v>
      </c>
      <c r="I12" s="38" t="s">
        <v>18</v>
      </c>
      <c r="J12" s="38" t="s">
        <v>19</v>
      </c>
      <c r="K12" s="38" t="s">
        <v>20</v>
      </c>
      <c r="L12" s="38" t="s">
        <v>21</v>
      </c>
      <c r="M12" s="38" t="s">
        <v>22</v>
      </c>
      <c r="N12" s="39" t="s">
        <v>23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5"/>
      <c r="B13" s="37"/>
      <c r="C13" s="37"/>
      <c r="D13" s="37"/>
      <c r="E13" s="37"/>
      <c r="F13" s="8" t="s">
        <v>24</v>
      </c>
      <c r="G13" s="8" t="s">
        <v>25</v>
      </c>
      <c r="H13" s="37"/>
      <c r="I13" s="37"/>
      <c r="J13" s="37"/>
      <c r="K13" s="37"/>
      <c r="L13" s="37"/>
      <c r="M13" s="37"/>
      <c r="N13" s="4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8.5" customHeight="1" x14ac:dyDescent="0.25">
      <c r="A14" s="10" t="str">
        <f>'1'!A14</f>
        <v>TALLER DE ETICA</v>
      </c>
      <c r="B14" s="10">
        <v>2</v>
      </c>
      <c r="C14" s="10" t="str">
        <f>'1'!C14</f>
        <v>104C</v>
      </c>
      <c r="D14" s="10" t="str">
        <f>'1'!D14</f>
        <v>ISC</v>
      </c>
      <c r="E14" s="10">
        <f>'1'!E14</f>
        <v>24</v>
      </c>
      <c r="F14" s="10">
        <v>22</v>
      </c>
      <c r="G14" s="10"/>
      <c r="H14" s="11"/>
      <c r="I14" s="10">
        <f t="shared" ref="I14:I17" si="0">(E14-SUM(F14:G14))-K14</f>
        <v>2</v>
      </c>
      <c r="J14" s="11"/>
      <c r="K14" s="10">
        <v>0</v>
      </c>
      <c r="L14" s="11">
        <v>0</v>
      </c>
      <c r="M14" s="10">
        <v>89</v>
      </c>
      <c r="N14" s="12">
        <v>0.77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30.75" customHeight="1" x14ac:dyDescent="0.25">
      <c r="A15" s="10" t="str">
        <f>'1'!A15</f>
        <v>ALGORITMOS Y LENGUAJES DE PROGRAMACION</v>
      </c>
      <c r="B15" s="10">
        <v>2</v>
      </c>
      <c r="C15" s="10" t="str">
        <f>'1'!C15</f>
        <v>401A</v>
      </c>
      <c r="D15" s="10" t="str">
        <f>'1'!D15</f>
        <v>ISC</v>
      </c>
      <c r="E15" s="10">
        <f>'1'!E15</f>
        <v>10</v>
      </c>
      <c r="F15" s="10">
        <v>6</v>
      </c>
      <c r="G15" s="10"/>
      <c r="H15" s="11"/>
      <c r="I15" s="10">
        <f t="shared" si="0"/>
        <v>4</v>
      </c>
      <c r="J15" s="11"/>
      <c r="K15" s="10">
        <v>0</v>
      </c>
      <c r="L15" s="11">
        <v>0</v>
      </c>
      <c r="M15" s="10">
        <v>48</v>
      </c>
      <c r="N15" s="12">
        <v>0.6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25.5" customHeight="1" x14ac:dyDescent="0.25">
      <c r="A16" s="10" t="str">
        <f>'1'!A16</f>
        <v>APLICACIONES MOVILES</v>
      </c>
      <c r="B16" s="10">
        <v>2</v>
      </c>
      <c r="C16" s="10" t="str">
        <f>'1'!C16</f>
        <v>704A</v>
      </c>
      <c r="D16" s="10" t="str">
        <f>'1'!D16</f>
        <v>ISC</v>
      </c>
      <c r="E16" s="10">
        <f>'1'!E16</f>
        <v>9</v>
      </c>
      <c r="F16" s="10">
        <v>8</v>
      </c>
      <c r="G16" s="10"/>
      <c r="H16" s="11"/>
      <c r="I16" s="10">
        <f t="shared" si="0"/>
        <v>1</v>
      </c>
      <c r="J16" s="11"/>
      <c r="K16" s="10">
        <v>0</v>
      </c>
      <c r="L16" s="11">
        <v>0</v>
      </c>
      <c r="M16" s="10">
        <v>82</v>
      </c>
      <c r="N16" s="12">
        <v>0.88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29.25" customHeight="1" x14ac:dyDescent="0.25">
      <c r="A17" s="10" t="str">
        <f>'1'!A17</f>
        <v>DESARROLLO DE APLICACIONES EN REALIDAD AUMENTADA</v>
      </c>
      <c r="B17" s="10">
        <v>2</v>
      </c>
      <c r="C17" s="10" t="str">
        <f>'1'!C17</f>
        <v>704A</v>
      </c>
      <c r="D17" s="10" t="str">
        <f>'1'!D17</f>
        <v>ISC</v>
      </c>
      <c r="E17" s="10">
        <f>'1'!E17</f>
        <v>11</v>
      </c>
      <c r="F17" s="10">
        <v>8</v>
      </c>
      <c r="G17" s="10"/>
      <c r="H17" s="11"/>
      <c r="I17" s="10">
        <f t="shared" si="0"/>
        <v>3</v>
      </c>
      <c r="J17" s="11"/>
      <c r="K17" s="10">
        <v>0</v>
      </c>
      <c r="L17" s="11">
        <v>0</v>
      </c>
      <c r="M17" s="10">
        <v>80</v>
      </c>
      <c r="N17" s="12">
        <v>0.8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25">
      <c r="A18" s="10">
        <f>'1'!A18</f>
        <v>0</v>
      </c>
      <c r="B18" s="10"/>
      <c r="C18" s="10">
        <f>'1'!C18</f>
        <v>0</v>
      </c>
      <c r="D18" s="10">
        <f>'1'!D18</f>
        <v>0</v>
      </c>
      <c r="E18" s="10">
        <f>'1'!E18</f>
        <v>0</v>
      </c>
      <c r="F18" s="10"/>
      <c r="G18" s="10"/>
      <c r="H18" s="11"/>
      <c r="I18" s="10"/>
      <c r="J18" s="11"/>
      <c r="K18" s="10"/>
      <c r="L18" s="11"/>
      <c r="M18" s="10"/>
      <c r="N18" s="12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5">
      <c r="A19" s="10">
        <f>'1'!A19</f>
        <v>0</v>
      </c>
      <c r="B19" s="10"/>
      <c r="C19" s="10">
        <f>'1'!C19</f>
        <v>0</v>
      </c>
      <c r="D19" s="10">
        <f>'1'!D19</f>
        <v>0</v>
      </c>
      <c r="E19" s="10">
        <f>'1'!E19</f>
        <v>0</v>
      </c>
      <c r="F19" s="10"/>
      <c r="G19" s="10"/>
      <c r="H19" s="11"/>
      <c r="I19" s="10"/>
      <c r="J19" s="11"/>
      <c r="K19" s="10"/>
      <c r="L19" s="11"/>
      <c r="M19" s="10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5">
      <c r="A20" s="10">
        <f>'1'!A20</f>
        <v>0</v>
      </c>
      <c r="B20" s="10"/>
      <c r="C20" s="10">
        <f>'1'!C20</f>
        <v>0</v>
      </c>
      <c r="D20" s="10">
        <f>'1'!D20</f>
        <v>0</v>
      </c>
      <c r="E20" s="10">
        <f>'1'!E20</f>
        <v>0</v>
      </c>
      <c r="F20" s="10"/>
      <c r="G20" s="10"/>
      <c r="H20" s="11"/>
      <c r="I20" s="10"/>
      <c r="J20" s="11"/>
      <c r="K20" s="10"/>
      <c r="L20" s="11"/>
      <c r="M20" s="10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5">
      <c r="A21" s="10">
        <f>'1'!A21</f>
        <v>0</v>
      </c>
      <c r="B21" s="10"/>
      <c r="C21" s="10">
        <f>'1'!C21</f>
        <v>0</v>
      </c>
      <c r="D21" s="10">
        <f>'1'!D21</f>
        <v>0</v>
      </c>
      <c r="E21" s="10">
        <f>'1'!E21</f>
        <v>0</v>
      </c>
      <c r="F21" s="10"/>
      <c r="G21" s="10"/>
      <c r="H21" s="11"/>
      <c r="I21" s="10"/>
      <c r="J21" s="11"/>
      <c r="K21" s="10"/>
      <c r="L21" s="11"/>
      <c r="M21" s="10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5">
      <c r="A22" s="10">
        <f>'1'!A22</f>
        <v>0</v>
      </c>
      <c r="B22" s="10"/>
      <c r="C22" s="10">
        <f>'1'!C22</f>
        <v>0</v>
      </c>
      <c r="D22" s="10">
        <f>'1'!D22</f>
        <v>0</v>
      </c>
      <c r="E22" s="10">
        <f>'1'!E22</f>
        <v>0</v>
      </c>
      <c r="F22" s="10"/>
      <c r="G22" s="10"/>
      <c r="H22" s="11"/>
      <c r="I22" s="10"/>
      <c r="J22" s="11"/>
      <c r="K22" s="10"/>
      <c r="L22" s="11"/>
      <c r="M22" s="10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25">
      <c r="A23" s="10">
        <f>'1'!A23</f>
        <v>0</v>
      </c>
      <c r="B23" s="10"/>
      <c r="C23" s="10">
        <f>'1'!C23</f>
        <v>0</v>
      </c>
      <c r="D23" s="10">
        <f>'1'!D23</f>
        <v>0</v>
      </c>
      <c r="E23" s="10">
        <f>'1'!E23</f>
        <v>0</v>
      </c>
      <c r="F23" s="10"/>
      <c r="G23" s="10"/>
      <c r="H23" s="11"/>
      <c r="I23" s="10"/>
      <c r="J23" s="11"/>
      <c r="K23" s="10"/>
      <c r="L23" s="11"/>
      <c r="M23" s="10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5">
      <c r="A24" s="10">
        <f>'1'!A24</f>
        <v>0</v>
      </c>
      <c r="B24" s="10"/>
      <c r="C24" s="10">
        <f>'1'!C24</f>
        <v>0</v>
      </c>
      <c r="D24" s="10">
        <f>'1'!D24</f>
        <v>0</v>
      </c>
      <c r="E24" s="10">
        <f>'1'!E24</f>
        <v>0</v>
      </c>
      <c r="F24" s="10"/>
      <c r="G24" s="10"/>
      <c r="H24" s="11"/>
      <c r="I24" s="10"/>
      <c r="J24" s="11"/>
      <c r="K24" s="10"/>
      <c r="L24" s="11"/>
      <c r="M24" s="10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25">
      <c r="A25" s="10">
        <f>'1'!A25</f>
        <v>0</v>
      </c>
      <c r="B25" s="10"/>
      <c r="C25" s="10">
        <f>'1'!C25</f>
        <v>0</v>
      </c>
      <c r="D25" s="10">
        <f>'1'!D25</f>
        <v>0</v>
      </c>
      <c r="E25" s="10">
        <f>'1'!E25</f>
        <v>0</v>
      </c>
      <c r="F25" s="10"/>
      <c r="G25" s="10"/>
      <c r="H25" s="11"/>
      <c r="I25" s="10"/>
      <c r="J25" s="11"/>
      <c r="K25" s="10"/>
      <c r="L25" s="11"/>
      <c r="M25" s="10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25">
      <c r="A26" s="10">
        <f>'1'!A26</f>
        <v>0</v>
      </c>
      <c r="B26" s="10"/>
      <c r="C26" s="10">
        <f>'1'!C26</f>
        <v>0</v>
      </c>
      <c r="D26" s="10">
        <f>'1'!D26</f>
        <v>0</v>
      </c>
      <c r="E26" s="10">
        <f>'1'!E26</f>
        <v>0</v>
      </c>
      <c r="F26" s="10"/>
      <c r="G26" s="10"/>
      <c r="H26" s="11"/>
      <c r="I26" s="10"/>
      <c r="J26" s="11"/>
      <c r="K26" s="10"/>
      <c r="L26" s="11"/>
      <c r="M26" s="10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6.5" customHeight="1" x14ac:dyDescent="0.25">
      <c r="A27" s="10">
        <f>'1'!A27</f>
        <v>0</v>
      </c>
      <c r="B27" s="10"/>
      <c r="C27" s="10">
        <f>'1'!C27</f>
        <v>0</v>
      </c>
      <c r="D27" s="10">
        <f>'1'!D27</f>
        <v>0</v>
      </c>
      <c r="E27" s="10">
        <f>'1'!E27</f>
        <v>0</v>
      </c>
      <c r="F27" s="10"/>
      <c r="G27" s="10"/>
      <c r="H27" s="11"/>
      <c r="I27" s="10"/>
      <c r="J27" s="11"/>
      <c r="K27" s="10"/>
      <c r="L27" s="11"/>
      <c r="M27" s="10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25">
      <c r="A28" s="15" t="s">
        <v>29</v>
      </c>
      <c r="B28" s="16"/>
      <c r="C28" s="16"/>
      <c r="D28" s="16"/>
      <c r="E28" s="16">
        <f>SUM(E14:E17)</f>
        <v>54</v>
      </c>
      <c r="F28" s="16">
        <f>SUM(F14:F17)</f>
        <v>44</v>
      </c>
      <c r="G28" s="16"/>
      <c r="H28" s="17"/>
      <c r="I28" s="16">
        <f>SUM(I14:I17)</f>
        <v>10</v>
      </c>
      <c r="J28" s="17"/>
      <c r="K28" s="16">
        <v>0</v>
      </c>
      <c r="L28" s="17">
        <v>0</v>
      </c>
      <c r="M28" s="23">
        <v>74</v>
      </c>
      <c r="N28" s="22">
        <v>0.25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27" t="s">
        <v>30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28" t="s">
        <v>31</v>
      </c>
      <c r="C33" s="25"/>
      <c r="D33" s="25"/>
      <c r="E33" s="1"/>
      <c r="F33" s="1"/>
      <c r="G33" s="29" t="s">
        <v>32</v>
      </c>
      <c r="H33" s="25"/>
      <c r="I33" s="25"/>
      <c r="J33" s="2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30"/>
      <c r="C34" s="31"/>
      <c r="D34" s="31"/>
      <c r="E34" s="1"/>
      <c r="F34" s="1"/>
      <c r="G34" s="32"/>
      <c r="H34" s="31"/>
      <c r="I34" s="31"/>
      <c r="J34" s="3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33" t="s">
        <v>33</v>
      </c>
      <c r="B35" s="25"/>
      <c r="C35" s="7"/>
      <c r="D35" s="1"/>
      <c r="E35" s="33"/>
      <c r="F35" s="25"/>
      <c r="G35" s="25"/>
      <c r="H35" s="2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24" t="str">
        <f>B10</f>
        <v>VICTOR MANUEL CHONTAL AMADOR</v>
      </c>
      <c r="C37" s="25"/>
      <c r="D37" s="25"/>
      <c r="E37" s="21"/>
      <c r="F37" s="21"/>
      <c r="G37" s="26" t="s">
        <v>34</v>
      </c>
      <c r="H37" s="25"/>
      <c r="I37" s="25"/>
      <c r="J37" s="2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35433070866141736" bottom="1.0629921259842521" header="0" footer="0"/>
  <pageSetup scale="70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topLeftCell="A16" workbookViewId="0">
      <selection activeCell="B14" sqref="B14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44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9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9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5" t="s">
        <v>3</v>
      </c>
      <c r="B6" s="25"/>
      <c r="C6" s="25"/>
      <c r="D6" s="25"/>
      <c r="E6" s="46" t="s">
        <v>36</v>
      </c>
      <c r="F6" s="31"/>
      <c r="G6" s="31"/>
      <c r="H6" s="31"/>
      <c r="I6" s="31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2">
        <v>3</v>
      </c>
      <c r="C8" s="31"/>
      <c r="D8" s="5" t="s">
        <v>6</v>
      </c>
      <c r="E8" s="20">
        <f>'1'!E8</f>
        <v>4</v>
      </c>
      <c r="G8" s="4" t="s">
        <v>7</v>
      </c>
      <c r="H8" s="20">
        <f>'1'!H8</f>
        <v>4</v>
      </c>
      <c r="I8" s="41" t="s">
        <v>8</v>
      </c>
      <c r="J8" s="25"/>
      <c r="K8" s="25"/>
      <c r="L8" s="32" t="str">
        <f>'1'!L8</f>
        <v>Sep. 2022 - Ene. 2023</v>
      </c>
      <c r="M8" s="31"/>
      <c r="N8" s="3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35</v>
      </c>
      <c r="B10" s="32" t="str">
        <f>'1'!B10</f>
        <v>VICTOR MANUEL CHONTAL AMADOR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4" t="s">
        <v>11</v>
      </c>
      <c r="B12" s="36" t="s">
        <v>12</v>
      </c>
      <c r="C12" s="36" t="s">
        <v>13</v>
      </c>
      <c r="D12" s="38" t="s">
        <v>14</v>
      </c>
      <c r="E12" s="38" t="s">
        <v>15</v>
      </c>
      <c r="F12" s="42" t="s">
        <v>16</v>
      </c>
      <c r="G12" s="43"/>
      <c r="H12" s="38" t="s">
        <v>17</v>
      </c>
      <c r="I12" s="38" t="s">
        <v>18</v>
      </c>
      <c r="J12" s="38" t="s">
        <v>19</v>
      </c>
      <c r="K12" s="38" t="s">
        <v>20</v>
      </c>
      <c r="L12" s="38" t="s">
        <v>21</v>
      </c>
      <c r="M12" s="38" t="s">
        <v>22</v>
      </c>
      <c r="N12" s="39" t="s">
        <v>23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5"/>
      <c r="B13" s="37"/>
      <c r="C13" s="37"/>
      <c r="D13" s="37"/>
      <c r="E13" s="37"/>
      <c r="F13" s="8" t="s">
        <v>24</v>
      </c>
      <c r="G13" s="8" t="s">
        <v>25</v>
      </c>
      <c r="H13" s="37"/>
      <c r="I13" s="37"/>
      <c r="J13" s="37"/>
      <c r="K13" s="37"/>
      <c r="L13" s="37"/>
      <c r="M13" s="37"/>
      <c r="N13" s="4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3.75" customHeight="1" x14ac:dyDescent="0.25">
      <c r="A14" s="10" t="str">
        <f>'1'!A14</f>
        <v>TALLER DE ETICA</v>
      </c>
      <c r="B14" s="10">
        <v>3</v>
      </c>
      <c r="C14" s="10" t="str">
        <f>'1'!C14</f>
        <v>104C</v>
      </c>
      <c r="D14" s="10" t="str">
        <f>'1'!D14</f>
        <v>ISC</v>
      </c>
      <c r="E14" s="10">
        <f>'1'!E14</f>
        <v>24</v>
      </c>
      <c r="F14" s="10">
        <v>20</v>
      </c>
      <c r="G14" s="10"/>
      <c r="H14" s="11"/>
      <c r="I14" s="10">
        <f t="shared" ref="I14:I17" si="0">(E14-SUM(F14:G14))-K14</f>
        <v>4</v>
      </c>
      <c r="J14" s="11"/>
      <c r="K14" s="10">
        <v>0</v>
      </c>
      <c r="L14" s="11">
        <v>0</v>
      </c>
      <c r="M14" s="10">
        <v>82</v>
      </c>
      <c r="N14" s="12">
        <v>0.86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36" customHeight="1" x14ac:dyDescent="0.25">
      <c r="A15" s="10" t="str">
        <f>'1'!A15</f>
        <v>ALGORITMOS Y LENGUAJES DE PROGRAMACION</v>
      </c>
      <c r="B15" s="10">
        <v>3</v>
      </c>
      <c r="C15" s="10" t="str">
        <f>'1'!C15</f>
        <v>401A</v>
      </c>
      <c r="D15" s="10" t="str">
        <f>'1'!D15</f>
        <v>ISC</v>
      </c>
      <c r="E15" s="10">
        <f>'1'!E15</f>
        <v>10</v>
      </c>
      <c r="F15" s="10">
        <v>8</v>
      </c>
      <c r="G15" s="10"/>
      <c r="H15" s="11"/>
      <c r="I15" s="10">
        <f t="shared" si="0"/>
        <v>2</v>
      </c>
      <c r="J15" s="11"/>
      <c r="K15" s="10">
        <v>0</v>
      </c>
      <c r="L15" s="11">
        <v>0</v>
      </c>
      <c r="M15" s="10">
        <v>63</v>
      </c>
      <c r="N15" s="12">
        <v>0.8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34.5" customHeight="1" x14ac:dyDescent="0.25">
      <c r="A16" s="10" t="str">
        <f>'1'!A16</f>
        <v>APLICACIONES MOVILES</v>
      </c>
      <c r="B16" s="10">
        <v>3</v>
      </c>
      <c r="C16" s="10" t="str">
        <f>'1'!C16</f>
        <v>704A</v>
      </c>
      <c r="D16" s="10" t="str">
        <f>'1'!D16</f>
        <v>ISC</v>
      </c>
      <c r="E16" s="10">
        <f>'1'!E16</f>
        <v>9</v>
      </c>
      <c r="F16" s="10">
        <v>8</v>
      </c>
      <c r="G16" s="10"/>
      <c r="H16" s="11"/>
      <c r="I16" s="10">
        <f t="shared" si="0"/>
        <v>1</v>
      </c>
      <c r="J16" s="11"/>
      <c r="K16" s="10">
        <v>0</v>
      </c>
      <c r="L16" s="11">
        <v>0</v>
      </c>
      <c r="M16" s="10">
        <v>78</v>
      </c>
      <c r="N16" s="12">
        <v>0.88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31.5" customHeight="1" x14ac:dyDescent="0.25">
      <c r="A17" s="10" t="str">
        <f>'1'!A17</f>
        <v>DESARROLLO DE APLICACIONES EN REALIDAD AUMENTADA</v>
      </c>
      <c r="B17" s="10">
        <v>3</v>
      </c>
      <c r="C17" s="10" t="str">
        <f>'1'!C17</f>
        <v>704A</v>
      </c>
      <c r="D17" s="10" t="str">
        <f>'1'!D17</f>
        <v>ISC</v>
      </c>
      <c r="E17" s="10">
        <f>'1'!E17</f>
        <v>11</v>
      </c>
      <c r="F17" s="10">
        <v>10</v>
      </c>
      <c r="G17" s="10"/>
      <c r="H17" s="11"/>
      <c r="I17" s="10">
        <f t="shared" si="0"/>
        <v>1</v>
      </c>
      <c r="J17" s="11"/>
      <c r="K17" s="10">
        <v>0</v>
      </c>
      <c r="L17" s="11">
        <v>0</v>
      </c>
      <c r="M17" s="10">
        <v>76</v>
      </c>
      <c r="N17" s="12">
        <v>0.8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25">
      <c r="A18" s="10">
        <f>'1'!A18</f>
        <v>0</v>
      </c>
      <c r="B18" s="10"/>
      <c r="C18" s="10">
        <f>'1'!C18</f>
        <v>0</v>
      </c>
      <c r="D18" s="10">
        <f>'1'!D18</f>
        <v>0</v>
      </c>
      <c r="E18" s="10">
        <f>'1'!E18</f>
        <v>0</v>
      </c>
      <c r="F18" s="10"/>
      <c r="G18" s="10"/>
      <c r="H18" s="11"/>
      <c r="I18" s="10"/>
      <c r="J18" s="11"/>
      <c r="K18" s="10"/>
      <c r="L18" s="11"/>
      <c r="M18" s="10"/>
      <c r="N18" s="12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5">
      <c r="A19" s="10">
        <f>'1'!A19</f>
        <v>0</v>
      </c>
      <c r="B19" s="10"/>
      <c r="C19" s="10">
        <f>'1'!C19</f>
        <v>0</v>
      </c>
      <c r="D19" s="10">
        <f>'1'!D19</f>
        <v>0</v>
      </c>
      <c r="E19" s="10">
        <f>'1'!E19</f>
        <v>0</v>
      </c>
      <c r="F19" s="10"/>
      <c r="G19" s="10"/>
      <c r="H19" s="11"/>
      <c r="I19" s="10"/>
      <c r="J19" s="11"/>
      <c r="K19" s="10"/>
      <c r="L19" s="11"/>
      <c r="M19" s="10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5">
      <c r="A20" s="10">
        <f>'1'!A20</f>
        <v>0</v>
      </c>
      <c r="B20" s="10"/>
      <c r="C20" s="10">
        <f>'1'!C20</f>
        <v>0</v>
      </c>
      <c r="D20" s="10">
        <f>'1'!D20</f>
        <v>0</v>
      </c>
      <c r="E20" s="10">
        <f>'1'!E20</f>
        <v>0</v>
      </c>
      <c r="F20" s="10"/>
      <c r="G20" s="10"/>
      <c r="H20" s="11"/>
      <c r="I20" s="10"/>
      <c r="J20" s="11"/>
      <c r="K20" s="10"/>
      <c r="L20" s="11"/>
      <c r="M20" s="10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5">
      <c r="A21" s="10">
        <f>'1'!A21</f>
        <v>0</v>
      </c>
      <c r="B21" s="10"/>
      <c r="C21" s="10">
        <f>'1'!C21</f>
        <v>0</v>
      </c>
      <c r="D21" s="10">
        <f>'1'!D21</f>
        <v>0</v>
      </c>
      <c r="E21" s="10">
        <f>'1'!E21</f>
        <v>0</v>
      </c>
      <c r="F21" s="10"/>
      <c r="G21" s="10"/>
      <c r="H21" s="11"/>
      <c r="I21" s="10"/>
      <c r="J21" s="11"/>
      <c r="K21" s="10"/>
      <c r="L21" s="11"/>
      <c r="M21" s="10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5">
      <c r="A22" s="10">
        <f>'1'!A22</f>
        <v>0</v>
      </c>
      <c r="B22" s="10"/>
      <c r="C22" s="10">
        <f>'1'!C22</f>
        <v>0</v>
      </c>
      <c r="D22" s="10">
        <f>'1'!D22</f>
        <v>0</v>
      </c>
      <c r="E22" s="10">
        <f>'1'!E22</f>
        <v>0</v>
      </c>
      <c r="F22" s="10"/>
      <c r="G22" s="10"/>
      <c r="H22" s="11"/>
      <c r="I22" s="10"/>
      <c r="J22" s="11"/>
      <c r="K22" s="10"/>
      <c r="L22" s="11"/>
      <c r="M22" s="10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25">
      <c r="A23" s="10">
        <f>'1'!A23</f>
        <v>0</v>
      </c>
      <c r="B23" s="10"/>
      <c r="C23" s="10">
        <f>'1'!C23</f>
        <v>0</v>
      </c>
      <c r="D23" s="10">
        <f>'1'!D23</f>
        <v>0</v>
      </c>
      <c r="E23" s="10">
        <f>'1'!E23</f>
        <v>0</v>
      </c>
      <c r="F23" s="10"/>
      <c r="G23" s="10"/>
      <c r="H23" s="11"/>
      <c r="I23" s="10"/>
      <c r="J23" s="11"/>
      <c r="K23" s="10"/>
      <c r="L23" s="11"/>
      <c r="M23" s="10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5">
      <c r="A24" s="10">
        <f>'1'!A24</f>
        <v>0</v>
      </c>
      <c r="B24" s="10"/>
      <c r="C24" s="10">
        <f>'1'!C24</f>
        <v>0</v>
      </c>
      <c r="D24" s="10">
        <f>'1'!D24</f>
        <v>0</v>
      </c>
      <c r="E24" s="10">
        <f>'1'!E24</f>
        <v>0</v>
      </c>
      <c r="F24" s="10"/>
      <c r="G24" s="10"/>
      <c r="H24" s="11"/>
      <c r="I24" s="10"/>
      <c r="J24" s="11"/>
      <c r="K24" s="10"/>
      <c r="L24" s="11"/>
      <c r="M24" s="10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25">
      <c r="A25" s="10">
        <f>'1'!A25</f>
        <v>0</v>
      </c>
      <c r="B25" s="10"/>
      <c r="C25" s="10">
        <f>'1'!C25</f>
        <v>0</v>
      </c>
      <c r="D25" s="10">
        <f>'1'!D25</f>
        <v>0</v>
      </c>
      <c r="E25" s="10">
        <f>'1'!E25</f>
        <v>0</v>
      </c>
      <c r="F25" s="10"/>
      <c r="G25" s="10"/>
      <c r="H25" s="11"/>
      <c r="I25" s="10"/>
      <c r="J25" s="11"/>
      <c r="K25" s="10"/>
      <c r="L25" s="11"/>
      <c r="M25" s="10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25">
      <c r="A26" s="10">
        <f>'1'!A26</f>
        <v>0</v>
      </c>
      <c r="B26" s="10"/>
      <c r="C26" s="10">
        <f>'1'!C26</f>
        <v>0</v>
      </c>
      <c r="D26" s="10">
        <f>'1'!D26</f>
        <v>0</v>
      </c>
      <c r="E26" s="10">
        <f>'1'!E26</f>
        <v>0</v>
      </c>
      <c r="F26" s="10"/>
      <c r="G26" s="10"/>
      <c r="H26" s="11"/>
      <c r="I26" s="10"/>
      <c r="J26" s="11"/>
      <c r="K26" s="10"/>
      <c r="L26" s="11"/>
      <c r="M26" s="10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6.5" customHeight="1" x14ac:dyDescent="0.25">
      <c r="A27" s="10">
        <f>'1'!A27</f>
        <v>0</v>
      </c>
      <c r="B27" s="10"/>
      <c r="C27" s="10">
        <f>'1'!C27</f>
        <v>0</v>
      </c>
      <c r="D27" s="10">
        <f>'1'!D27</f>
        <v>0</v>
      </c>
      <c r="E27" s="10">
        <f>'1'!E27</f>
        <v>0</v>
      </c>
      <c r="F27" s="10"/>
      <c r="G27" s="10"/>
      <c r="H27" s="11"/>
      <c r="I27" s="10"/>
      <c r="J27" s="11"/>
      <c r="K27" s="10"/>
      <c r="L27" s="11"/>
      <c r="M27" s="10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25">
      <c r="A28" s="15" t="s">
        <v>29</v>
      </c>
      <c r="B28" s="16"/>
      <c r="C28" s="16"/>
      <c r="D28" s="16"/>
      <c r="E28" s="16">
        <f>SUM(E14:E17)</f>
        <v>54</v>
      </c>
      <c r="F28" s="16">
        <f>SUM(F14:F17)</f>
        <v>46</v>
      </c>
      <c r="G28" s="16"/>
      <c r="H28" s="17"/>
      <c r="I28" s="16">
        <f>SUM(I14:I17)</f>
        <v>8</v>
      </c>
      <c r="J28" s="17"/>
      <c r="K28" s="16">
        <v>0</v>
      </c>
      <c r="L28" s="17">
        <v>0</v>
      </c>
      <c r="M28" s="23">
        <v>74</v>
      </c>
      <c r="N28" s="22">
        <v>0.25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27" t="s">
        <v>30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28" t="s">
        <v>31</v>
      </c>
      <c r="C33" s="25"/>
      <c r="D33" s="25"/>
      <c r="E33" s="1"/>
      <c r="F33" s="1"/>
      <c r="G33" s="29" t="s">
        <v>32</v>
      </c>
      <c r="H33" s="25"/>
      <c r="I33" s="25"/>
      <c r="J33" s="2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30"/>
      <c r="C34" s="31"/>
      <c r="D34" s="31"/>
      <c r="E34" s="1"/>
      <c r="F34" s="1"/>
      <c r="G34" s="32"/>
      <c r="H34" s="31"/>
      <c r="I34" s="31"/>
      <c r="J34" s="3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33" t="s">
        <v>33</v>
      </c>
      <c r="B35" s="25"/>
      <c r="C35" s="7"/>
      <c r="D35" s="1"/>
      <c r="E35" s="33"/>
      <c r="F35" s="25"/>
      <c r="G35" s="25"/>
      <c r="H35" s="2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24" t="str">
        <f>B10</f>
        <v>VICTOR MANUEL CHONTAL AMADOR</v>
      </c>
      <c r="C37" s="25"/>
      <c r="D37" s="25"/>
      <c r="E37" s="21"/>
      <c r="F37" s="21"/>
      <c r="G37" s="26" t="s">
        <v>34</v>
      </c>
      <c r="H37" s="25"/>
      <c r="I37" s="25"/>
      <c r="J37" s="2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74803149606299213" bottom="1.0629921259842521" header="0" footer="0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tabSelected="1" topLeftCell="A4" workbookViewId="0">
      <selection activeCell="N20" sqref="N20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44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9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9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5" t="s">
        <v>3</v>
      </c>
      <c r="B6" s="25"/>
      <c r="C6" s="25"/>
      <c r="D6" s="25"/>
      <c r="E6" s="46" t="s">
        <v>36</v>
      </c>
      <c r="F6" s="31"/>
      <c r="G6" s="31"/>
      <c r="H6" s="31"/>
      <c r="I6" s="31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2">
        <v>4</v>
      </c>
      <c r="C8" s="31"/>
      <c r="D8" s="5" t="s">
        <v>6</v>
      </c>
      <c r="E8" s="20">
        <f>'1'!E8</f>
        <v>4</v>
      </c>
      <c r="G8" s="4" t="s">
        <v>7</v>
      </c>
      <c r="H8" s="20">
        <f>'1'!H8</f>
        <v>4</v>
      </c>
      <c r="I8" s="41" t="s">
        <v>8</v>
      </c>
      <c r="J8" s="25"/>
      <c r="K8" s="25"/>
      <c r="L8" s="32" t="str">
        <f>'1'!L8</f>
        <v>Sep. 2022 - Ene. 2023</v>
      </c>
      <c r="M8" s="31"/>
      <c r="N8" s="3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35</v>
      </c>
      <c r="B10" s="32" t="str">
        <f>'1'!B10</f>
        <v>VICTOR MANUEL CHONTAL AMADOR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4" t="s">
        <v>11</v>
      </c>
      <c r="B12" s="36" t="s">
        <v>12</v>
      </c>
      <c r="C12" s="36" t="s">
        <v>13</v>
      </c>
      <c r="D12" s="38" t="s">
        <v>14</v>
      </c>
      <c r="E12" s="38" t="s">
        <v>15</v>
      </c>
      <c r="F12" s="42" t="s">
        <v>16</v>
      </c>
      <c r="G12" s="43"/>
      <c r="H12" s="38" t="s">
        <v>17</v>
      </c>
      <c r="I12" s="38" t="s">
        <v>18</v>
      </c>
      <c r="J12" s="38" t="s">
        <v>19</v>
      </c>
      <c r="K12" s="38" t="s">
        <v>20</v>
      </c>
      <c r="L12" s="38" t="s">
        <v>21</v>
      </c>
      <c r="M12" s="38" t="s">
        <v>22</v>
      </c>
      <c r="N12" s="39" t="s">
        <v>23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5"/>
      <c r="B13" s="37"/>
      <c r="C13" s="37"/>
      <c r="D13" s="37"/>
      <c r="E13" s="37"/>
      <c r="F13" s="8" t="s">
        <v>24</v>
      </c>
      <c r="G13" s="8" t="s">
        <v>25</v>
      </c>
      <c r="H13" s="37"/>
      <c r="I13" s="37"/>
      <c r="J13" s="37"/>
      <c r="K13" s="37"/>
      <c r="L13" s="37"/>
      <c r="M13" s="37"/>
      <c r="N13" s="4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0" t="str">
        <f>'1'!A14</f>
        <v>TALLER DE ETICA</v>
      </c>
      <c r="B14" s="10">
        <v>4</v>
      </c>
      <c r="C14" s="10" t="str">
        <f>'1'!C14</f>
        <v>104C</v>
      </c>
      <c r="D14" s="10" t="str">
        <f>'1'!D14</f>
        <v>ISC</v>
      </c>
      <c r="E14" s="10">
        <f>'1'!E14</f>
        <v>24</v>
      </c>
      <c r="F14" s="10">
        <v>21</v>
      </c>
      <c r="G14" s="10"/>
      <c r="H14" s="11"/>
      <c r="I14" s="10">
        <f t="shared" ref="I14:I19" si="0">(E14-SUM(F14:G14))-K14</f>
        <v>3</v>
      </c>
      <c r="J14" s="11"/>
      <c r="K14" s="10">
        <v>0</v>
      </c>
      <c r="L14" s="11">
        <v>0</v>
      </c>
      <c r="M14" s="10">
        <v>84</v>
      </c>
      <c r="N14" s="12">
        <v>0.91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25.5" x14ac:dyDescent="0.25">
      <c r="A15" s="10" t="str">
        <f>'1'!A15</f>
        <v>ALGORITMOS Y LENGUAJES DE PROGRAMACION</v>
      </c>
      <c r="B15" s="10">
        <v>4</v>
      </c>
      <c r="C15" s="10" t="str">
        <f>'1'!C15</f>
        <v>401A</v>
      </c>
      <c r="D15" s="10" t="s">
        <v>26</v>
      </c>
      <c r="E15" s="10">
        <f>'1'!E15</f>
        <v>10</v>
      </c>
      <c r="F15" s="10">
        <v>7</v>
      </c>
      <c r="G15" s="10"/>
      <c r="H15" s="11"/>
      <c r="I15" s="10">
        <f t="shared" si="0"/>
        <v>3</v>
      </c>
      <c r="J15" s="11"/>
      <c r="K15" s="10">
        <v>0</v>
      </c>
      <c r="L15" s="11">
        <v>0</v>
      </c>
      <c r="M15" s="10">
        <v>57</v>
      </c>
      <c r="N15" s="12">
        <v>0.7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27.75" customHeight="1" x14ac:dyDescent="0.25">
      <c r="A16" s="10" t="s">
        <v>40</v>
      </c>
      <c r="B16" s="10">
        <v>5</v>
      </c>
      <c r="C16" s="10" t="s">
        <v>42</v>
      </c>
      <c r="D16" s="10" t="s">
        <v>26</v>
      </c>
      <c r="E16" s="10">
        <v>10</v>
      </c>
      <c r="F16" s="10">
        <v>7</v>
      </c>
      <c r="G16" s="10"/>
      <c r="H16" s="11"/>
      <c r="I16" s="10">
        <f t="shared" si="0"/>
        <v>3</v>
      </c>
      <c r="J16" s="11"/>
      <c r="K16" s="10">
        <v>0</v>
      </c>
      <c r="L16" s="11">
        <v>0</v>
      </c>
      <c r="M16" s="10">
        <v>57</v>
      </c>
      <c r="N16" s="12">
        <v>0.7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31.5" customHeight="1" x14ac:dyDescent="0.25">
      <c r="A17" s="10" t="s">
        <v>40</v>
      </c>
      <c r="B17" s="10">
        <v>6</v>
      </c>
      <c r="C17" s="10" t="s">
        <v>42</v>
      </c>
      <c r="D17" s="10" t="s">
        <v>26</v>
      </c>
      <c r="E17" s="10">
        <v>10</v>
      </c>
      <c r="F17" s="10">
        <v>7</v>
      </c>
      <c r="G17" s="10"/>
      <c r="H17" s="11"/>
      <c r="I17" s="10">
        <f t="shared" si="0"/>
        <v>3</v>
      </c>
      <c r="J17" s="11"/>
      <c r="K17" s="10">
        <v>0</v>
      </c>
      <c r="L17" s="11">
        <v>0</v>
      </c>
      <c r="M17" s="10">
        <v>57</v>
      </c>
      <c r="N17" s="12">
        <v>0.7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x14ac:dyDescent="0.25">
      <c r="A18" s="10" t="str">
        <f>'1'!A16</f>
        <v>APLICACIONES MOVILES</v>
      </c>
      <c r="B18" s="10">
        <v>4</v>
      </c>
      <c r="C18" s="10" t="str">
        <f>'1'!C16</f>
        <v>704A</v>
      </c>
      <c r="D18" s="10" t="str">
        <f>'1'!D16</f>
        <v>ISC</v>
      </c>
      <c r="E18" s="10">
        <f>'1'!E16</f>
        <v>9</v>
      </c>
      <c r="F18" s="10">
        <v>5</v>
      </c>
      <c r="G18" s="10"/>
      <c r="H18" s="11"/>
      <c r="I18" s="10">
        <f t="shared" si="0"/>
        <v>4</v>
      </c>
      <c r="J18" s="11"/>
      <c r="K18" s="10">
        <v>0</v>
      </c>
      <c r="L18" s="11">
        <v>0</v>
      </c>
      <c r="M18" s="10">
        <v>50</v>
      </c>
      <c r="N18" s="12">
        <v>0.55000000000000004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25.5" x14ac:dyDescent="0.25">
      <c r="A19" s="10" t="str">
        <f>'1'!A17</f>
        <v>DESARROLLO DE APLICACIONES EN REALIDAD AUMENTADA</v>
      </c>
      <c r="B19" s="10">
        <v>4</v>
      </c>
      <c r="C19" s="10" t="str">
        <f>'1'!C17</f>
        <v>704A</v>
      </c>
      <c r="D19" s="10" t="str">
        <f>'1'!D17</f>
        <v>ISC</v>
      </c>
      <c r="E19" s="10">
        <f>'1'!E17</f>
        <v>11</v>
      </c>
      <c r="F19" s="10">
        <v>6</v>
      </c>
      <c r="G19" s="10"/>
      <c r="H19" s="11"/>
      <c r="I19" s="10">
        <f t="shared" si="0"/>
        <v>5</v>
      </c>
      <c r="J19" s="11"/>
      <c r="K19" s="10">
        <v>0</v>
      </c>
      <c r="L19" s="11">
        <v>0</v>
      </c>
      <c r="M19" s="10">
        <v>48</v>
      </c>
      <c r="N19" s="12">
        <v>0.6</v>
      </c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25.5" x14ac:dyDescent="0.25">
      <c r="A20" s="10" t="s">
        <v>44</v>
      </c>
      <c r="B20" s="10">
        <v>5</v>
      </c>
      <c r="C20" s="10" t="s">
        <v>28</v>
      </c>
      <c r="D20" s="10">
        <f>'1'!D18</f>
        <v>0</v>
      </c>
      <c r="E20" s="10">
        <v>11</v>
      </c>
      <c r="F20" s="10">
        <v>6</v>
      </c>
      <c r="G20" s="10"/>
      <c r="H20" s="11"/>
      <c r="I20" s="10">
        <f t="shared" ref="I20" si="1">(E20-SUM(F20:G20))-K20</f>
        <v>5</v>
      </c>
      <c r="J20" s="11"/>
      <c r="K20" s="10">
        <v>0</v>
      </c>
      <c r="L20" s="11">
        <v>0</v>
      </c>
      <c r="M20" s="10">
        <v>48</v>
      </c>
      <c r="N20" s="12">
        <v>0.6</v>
      </c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5">
      <c r="A21" s="10">
        <f>'1'!A19</f>
        <v>0</v>
      </c>
      <c r="B21" s="10"/>
      <c r="C21" s="10">
        <f>'1'!C19</f>
        <v>0</v>
      </c>
      <c r="D21" s="10">
        <f>'1'!D19</f>
        <v>0</v>
      </c>
      <c r="E21" s="10">
        <f>'1'!E19</f>
        <v>0</v>
      </c>
      <c r="F21" s="10"/>
      <c r="G21" s="10"/>
      <c r="H21" s="11"/>
      <c r="I21" s="10"/>
      <c r="J21" s="11"/>
      <c r="K21" s="10"/>
      <c r="L21" s="11"/>
      <c r="M21" s="10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5">
      <c r="A22" s="10">
        <f>'1'!A20</f>
        <v>0</v>
      </c>
      <c r="B22" s="10"/>
      <c r="C22" s="10">
        <f>'1'!C20</f>
        <v>0</v>
      </c>
      <c r="D22" s="10">
        <f>'1'!D20</f>
        <v>0</v>
      </c>
      <c r="E22" s="10">
        <f>'1'!E20</f>
        <v>0</v>
      </c>
      <c r="F22" s="10"/>
      <c r="G22" s="10"/>
      <c r="H22" s="11"/>
      <c r="I22" s="10"/>
      <c r="J22" s="11"/>
      <c r="K22" s="10"/>
      <c r="L22" s="11"/>
      <c r="M22" s="10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25">
      <c r="A23" s="10">
        <f>'1'!A21</f>
        <v>0</v>
      </c>
      <c r="B23" s="10"/>
      <c r="C23" s="10">
        <f>'1'!C21</f>
        <v>0</v>
      </c>
      <c r="D23" s="10">
        <f>'1'!D21</f>
        <v>0</v>
      </c>
      <c r="E23" s="10">
        <f>'1'!E21</f>
        <v>0</v>
      </c>
      <c r="F23" s="10"/>
      <c r="G23" s="10"/>
      <c r="H23" s="11"/>
      <c r="I23" s="10"/>
      <c r="J23" s="11"/>
      <c r="K23" s="10"/>
      <c r="L23" s="11"/>
      <c r="M23" s="10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5">
      <c r="A24" s="10">
        <f>'1'!A22</f>
        <v>0</v>
      </c>
      <c r="B24" s="10"/>
      <c r="C24" s="10">
        <f>'1'!C22</f>
        <v>0</v>
      </c>
      <c r="D24" s="10">
        <f>'1'!D22</f>
        <v>0</v>
      </c>
      <c r="E24" s="10">
        <f>'1'!E22</f>
        <v>0</v>
      </c>
      <c r="F24" s="10"/>
      <c r="G24" s="10"/>
      <c r="H24" s="11"/>
      <c r="I24" s="10"/>
      <c r="J24" s="11"/>
      <c r="K24" s="10"/>
      <c r="L24" s="11"/>
      <c r="M24" s="10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25">
      <c r="A25" s="10">
        <f>'1'!A23</f>
        <v>0</v>
      </c>
      <c r="B25" s="10"/>
      <c r="C25" s="10">
        <f>'1'!C23</f>
        <v>0</v>
      </c>
      <c r="D25" s="10">
        <f>'1'!D23</f>
        <v>0</v>
      </c>
      <c r="E25" s="10">
        <f>'1'!E23</f>
        <v>0</v>
      </c>
      <c r="F25" s="10"/>
      <c r="G25" s="10"/>
      <c r="H25" s="11"/>
      <c r="I25" s="10"/>
      <c r="J25" s="11"/>
      <c r="K25" s="10"/>
      <c r="L25" s="11"/>
      <c r="M25" s="10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25">
      <c r="A26" s="10">
        <f>'1'!A24</f>
        <v>0</v>
      </c>
      <c r="B26" s="10"/>
      <c r="C26" s="10">
        <f>'1'!C24</f>
        <v>0</v>
      </c>
      <c r="D26" s="10">
        <f>'1'!D24</f>
        <v>0</v>
      </c>
      <c r="E26" s="10">
        <f>'1'!E24</f>
        <v>0</v>
      </c>
      <c r="F26" s="10"/>
      <c r="G26" s="10"/>
      <c r="H26" s="11"/>
      <c r="I26" s="10"/>
      <c r="J26" s="11"/>
      <c r="K26" s="10"/>
      <c r="L26" s="11"/>
      <c r="M26" s="10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2.75" customHeight="1" x14ac:dyDescent="0.25">
      <c r="A27" s="10">
        <f>'1'!A25</f>
        <v>0</v>
      </c>
      <c r="B27" s="10"/>
      <c r="C27" s="10">
        <f>'1'!C25</f>
        <v>0</v>
      </c>
      <c r="D27" s="10">
        <f>'1'!D25</f>
        <v>0</v>
      </c>
      <c r="E27" s="10">
        <f>'1'!E25</f>
        <v>0</v>
      </c>
      <c r="F27" s="10"/>
      <c r="G27" s="10"/>
      <c r="H27" s="11"/>
      <c r="I27" s="10"/>
      <c r="J27" s="11"/>
      <c r="K27" s="10"/>
      <c r="L27" s="11"/>
      <c r="M27" s="10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25">
      <c r="A28" s="15" t="s">
        <v>29</v>
      </c>
      <c r="B28" s="16"/>
      <c r="C28" s="16"/>
      <c r="D28" s="16"/>
      <c r="E28" s="16"/>
      <c r="F28" s="16"/>
      <c r="G28" s="16"/>
      <c r="H28" s="17"/>
      <c r="I28" s="16"/>
      <c r="J28" s="17"/>
      <c r="K28" s="16"/>
      <c r="L28" s="17"/>
      <c r="M28" s="16"/>
      <c r="N28" s="18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27" t="s">
        <v>30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28" t="s">
        <v>31</v>
      </c>
      <c r="C33" s="25"/>
      <c r="D33" s="25"/>
      <c r="E33" s="1"/>
      <c r="F33" s="1"/>
      <c r="G33" s="29" t="s">
        <v>32</v>
      </c>
      <c r="H33" s="25"/>
      <c r="I33" s="25"/>
      <c r="J33" s="2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30"/>
      <c r="C34" s="31"/>
      <c r="D34" s="31"/>
      <c r="E34" s="1"/>
      <c r="F34" s="1"/>
      <c r="G34" s="32"/>
      <c r="H34" s="31"/>
      <c r="I34" s="31"/>
      <c r="J34" s="3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33" t="s">
        <v>33</v>
      </c>
      <c r="B35" s="25"/>
      <c r="C35" s="7"/>
      <c r="D35" s="1"/>
      <c r="E35" s="33"/>
      <c r="F35" s="25"/>
      <c r="G35" s="25"/>
      <c r="H35" s="2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24" t="str">
        <f>B10</f>
        <v>VICTOR MANUEL CHONTAL AMADOR</v>
      </c>
      <c r="C37" s="25"/>
      <c r="D37" s="25"/>
      <c r="E37" s="21"/>
      <c r="F37" s="21"/>
      <c r="G37" s="26" t="s">
        <v>34</v>
      </c>
      <c r="H37" s="25"/>
      <c r="I37" s="25"/>
      <c r="J37" s="2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74803149606299213" bottom="1.0629921259842521" header="0" footer="0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topLeftCell="A4" workbookViewId="0"/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44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9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9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5" t="s">
        <v>3</v>
      </c>
      <c r="B6" s="25"/>
      <c r="C6" s="25"/>
      <c r="D6" s="25"/>
      <c r="E6" s="46" t="s">
        <v>36</v>
      </c>
      <c r="F6" s="31"/>
      <c r="G6" s="31"/>
      <c r="H6" s="31"/>
      <c r="I6" s="31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2" t="s">
        <v>37</v>
      </c>
      <c r="C8" s="31"/>
      <c r="D8" s="5" t="s">
        <v>6</v>
      </c>
      <c r="E8" s="20">
        <f>'1'!E8</f>
        <v>4</v>
      </c>
      <c r="G8" s="4" t="s">
        <v>7</v>
      </c>
      <c r="H8" s="20">
        <f>'1'!H8</f>
        <v>4</v>
      </c>
      <c r="I8" s="41" t="s">
        <v>8</v>
      </c>
      <c r="J8" s="25"/>
      <c r="K8" s="25"/>
      <c r="L8" s="32" t="str">
        <f>'1'!L8</f>
        <v>Sep. 2022 - Ene. 2023</v>
      </c>
      <c r="M8" s="31"/>
      <c r="N8" s="3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35</v>
      </c>
      <c r="B10" s="32" t="str">
        <f>'1'!B10</f>
        <v>VICTOR MANUEL CHONTAL AMADOR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4" t="s">
        <v>11</v>
      </c>
      <c r="B12" s="36" t="s">
        <v>12</v>
      </c>
      <c r="C12" s="36" t="s">
        <v>13</v>
      </c>
      <c r="D12" s="38" t="s">
        <v>14</v>
      </c>
      <c r="E12" s="38" t="s">
        <v>15</v>
      </c>
      <c r="F12" s="42" t="s">
        <v>16</v>
      </c>
      <c r="G12" s="43"/>
      <c r="H12" s="38" t="s">
        <v>17</v>
      </c>
      <c r="I12" s="38" t="s">
        <v>18</v>
      </c>
      <c r="J12" s="38" t="s">
        <v>19</v>
      </c>
      <c r="K12" s="38" t="s">
        <v>20</v>
      </c>
      <c r="L12" s="38" t="s">
        <v>21</v>
      </c>
      <c r="M12" s="38" t="s">
        <v>22</v>
      </c>
      <c r="N12" s="39" t="s">
        <v>23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5"/>
      <c r="B13" s="37"/>
      <c r="C13" s="37"/>
      <c r="D13" s="37"/>
      <c r="E13" s="37"/>
      <c r="F13" s="8" t="s">
        <v>24</v>
      </c>
      <c r="G13" s="8" t="s">
        <v>25</v>
      </c>
      <c r="H13" s="37"/>
      <c r="I13" s="37"/>
      <c r="J13" s="37"/>
      <c r="K13" s="37"/>
      <c r="L13" s="37"/>
      <c r="M13" s="37"/>
      <c r="N13" s="4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0" t="str">
        <f>'1'!A14</f>
        <v>TALLER DE ETICA</v>
      </c>
      <c r="B14" s="10"/>
      <c r="C14" s="10" t="str">
        <f>'1'!C14</f>
        <v>104C</v>
      </c>
      <c r="D14" s="10" t="str">
        <f>'1'!D14</f>
        <v>ISC</v>
      </c>
      <c r="E14" s="10">
        <f>'1'!E14</f>
        <v>24</v>
      </c>
      <c r="F14" s="10"/>
      <c r="G14" s="10"/>
      <c r="H14" s="11">
        <f t="shared" ref="H14:H17" si="0">F14/E14</f>
        <v>0</v>
      </c>
      <c r="I14" s="10">
        <f t="shared" ref="I14:I17" si="1">(E14-SUM(F14:G14))-K14</f>
        <v>24</v>
      </c>
      <c r="J14" s="11">
        <f t="shared" ref="J14:J17" si="2">I14/E14</f>
        <v>1</v>
      </c>
      <c r="K14" s="10"/>
      <c r="L14" s="11">
        <f t="shared" ref="L14:L17" si="3">K14/E14</f>
        <v>0</v>
      </c>
      <c r="M14" s="10"/>
      <c r="N14" s="12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 x14ac:dyDescent="0.25">
      <c r="A15" s="10" t="str">
        <f>'1'!A15</f>
        <v>ALGORITMOS Y LENGUAJES DE PROGRAMACION</v>
      </c>
      <c r="B15" s="10"/>
      <c r="C15" s="10" t="str">
        <f>'1'!C15</f>
        <v>401A</v>
      </c>
      <c r="D15" s="10" t="str">
        <f>'1'!D15</f>
        <v>ISC</v>
      </c>
      <c r="E15" s="10">
        <f>'1'!E15</f>
        <v>10</v>
      </c>
      <c r="F15" s="10"/>
      <c r="G15" s="10"/>
      <c r="H15" s="11">
        <f t="shared" si="0"/>
        <v>0</v>
      </c>
      <c r="I15" s="10">
        <f t="shared" si="1"/>
        <v>10</v>
      </c>
      <c r="J15" s="11">
        <f t="shared" si="2"/>
        <v>1</v>
      </c>
      <c r="K15" s="10"/>
      <c r="L15" s="11">
        <f t="shared" si="3"/>
        <v>0</v>
      </c>
      <c r="M15" s="10"/>
      <c r="N15" s="12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 x14ac:dyDescent="0.25">
      <c r="A16" s="10" t="str">
        <f>'1'!A16</f>
        <v>APLICACIONES MOVILES</v>
      </c>
      <c r="B16" s="10"/>
      <c r="C16" s="10" t="str">
        <f>'1'!C16</f>
        <v>704A</v>
      </c>
      <c r="D16" s="10" t="str">
        <f>'1'!D16</f>
        <v>ISC</v>
      </c>
      <c r="E16" s="10">
        <f>'1'!E16</f>
        <v>9</v>
      </c>
      <c r="F16" s="10"/>
      <c r="G16" s="10"/>
      <c r="H16" s="11">
        <f t="shared" si="0"/>
        <v>0</v>
      </c>
      <c r="I16" s="10">
        <f t="shared" si="1"/>
        <v>9</v>
      </c>
      <c r="J16" s="11">
        <f t="shared" si="2"/>
        <v>1</v>
      </c>
      <c r="K16" s="10"/>
      <c r="L16" s="11">
        <f t="shared" si="3"/>
        <v>0</v>
      </c>
      <c r="M16" s="10"/>
      <c r="N16" s="12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 x14ac:dyDescent="0.25">
      <c r="A17" s="10" t="str">
        <f>'1'!A17</f>
        <v>DESARROLLO DE APLICACIONES EN REALIDAD AUMENTADA</v>
      </c>
      <c r="B17" s="10"/>
      <c r="C17" s="10" t="str">
        <f>'1'!C17</f>
        <v>704A</v>
      </c>
      <c r="D17" s="10" t="str">
        <f>'1'!D17</f>
        <v>ISC</v>
      </c>
      <c r="E17" s="10">
        <f>'1'!E17</f>
        <v>11</v>
      </c>
      <c r="F17" s="10"/>
      <c r="G17" s="10"/>
      <c r="H17" s="11">
        <f t="shared" si="0"/>
        <v>0</v>
      </c>
      <c r="I17" s="10">
        <f t="shared" si="1"/>
        <v>11</v>
      </c>
      <c r="J17" s="11">
        <f t="shared" si="2"/>
        <v>1</v>
      </c>
      <c r="K17" s="10"/>
      <c r="L17" s="11">
        <f t="shared" si="3"/>
        <v>0</v>
      </c>
      <c r="M17" s="10"/>
      <c r="N17" s="12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25">
      <c r="A18" s="10">
        <f>'1'!A18</f>
        <v>0</v>
      </c>
      <c r="B18" s="10"/>
      <c r="C18" s="10">
        <f>'1'!C18</f>
        <v>0</v>
      </c>
      <c r="D18" s="10">
        <f>'1'!D18</f>
        <v>0</v>
      </c>
      <c r="E18" s="10">
        <f>'1'!E18</f>
        <v>0</v>
      </c>
      <c r="F18" s="10"/>
      <c r="G18" s="10"/>
      <c r="H18" s="11"/>
      <c r="I18" s="10"/>
      <c r="J18" s="11"/>
      <c r="K18" s="10"/>
      <c r="L18" s="11"/>
      <c r="M18" s="10"/>
      <c r="N18" s="12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5">
      <c r="A19" s="10">
        <f>'1'!A19</f>
        <v>0</v>
      </c>
      <c r="B19" s="10"/>
      <c r="C19" s="10">
        <f>'1'!C19</f>
        <v>0</v>
      </c>
      <c r="D19" s="10">
        <f>'1'!D19</f>
        <v>0</v>
      </c>
      <c r="E19" s="10">
        <f>'1'!E19</f>
        <v>0</v>
      </c>
      <c r="F19" s="10"/>
      <c r="G19" s="10"/>
      <c r="H19" s="11"/>
      <c r="I19" s="10"/>
      <c r="J19" s="11"/>
      <c r="K19" s="10"/>
      <c r="L19" s="11"/>
      <c r="M19" s="10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5">
      <c r="A20" s="10">
        <f>'1'!A20</f>
        <v>0</v>
      </c>
      <c r="B20" s="10"/>
      <c r="C20" s="10">
        <f>'1'!C20</f>
        <v>0</v>
      </c>
      <c r="D20" s="10">
        <f>'1'!D20</f>
        <v>0</v>
      </c>
      <c r="E20" s="10">
        <f>'1'!E20</f>
        <v>0</v>
      </c>
      <c r="F20" s="10"/>
      <c r="G20" s="10"/>
      <c r="H20" s="11"/>
      <c r="I20" s="10"/>
      <c r="J20" s="11"/>
      <c r="K20" s="10"/>
      <c r="L20" s="11"/>
      <c r="M20" s="10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5">
      <c r="A21" s="10">
        <f>'1'!A21</f>
        <v>0</v>
      </c>
      <c r="B21" s="10"/>
      <c r="C21" s="10">
        <f>'1'!C21</f>
        <v>0</v>
      </c>
      <c r="D21" s="10">
        <f>'1'!D21</f>
        <v>0</v>
      </c>
      <c r="E21" s="10">
        <f>'1'!E21</f>
        <v>0</v>
      </c>
      <c r="F21" s="10"/>
      <c r="G21" s="10"/>
      <c r="H21" s="11"/>
      <c r="I21" s="10"/>
      <c r="J21" s="11"/>
      <c r="K21" s="10"/>
      <c r="L21" s="11"/>
      <c r="M21" s="10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5">
      <c r="A22" s="10">
        <f>'1'!A22</f>
        <v>0</v>
      </c>
      <c r="B22" s="10"/>
      <c r="C22" s="10">
        <f>'1'!C22</f>
        <v>0</v>
      </c>
      <c r="D22" s="10">
        <f>'1'!D22</f>
        <v>0</v>
      </c>
      <c r="E22" s="10">
        <f>'1'!E22</f>
        <v>0</v>
      </c>
      <c r="F22" s="10"/>
      <c r="G22" s="10"/>
      <c r="H22" s="11"/>
      <c r="I22" s="10"/>
      <c r="J22" s="11"/>
      <c r="K22" s="10"/>
      <c r="L22" s="11"/>
      <c r="M22" s="10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25">
      <c r="A23" s="10">
        <f>'1'!A23</f>
        <v>0</v>
      </c>
      <c r="B23" s="10"/>
      <c r="C23" s="10">
        <f>'1'!C23</f>
        <v>0</v>
      </c>
      <c r="D23" s="10">
        <f>'1'!D23</f>
        <v>0</v>
      </c>
      <c r="E23" s="10">
        <f>'1'!E23</f>
        <v>0</v>
      </c>
      <c r="F23" s="10"/>
      <c r="G23" s="10"/>
      <c r="H23" s="11"/>
      <c r="I23" s="10"/>
      <c r="J23" s="11"/>
      <c r="K23" s="10"/>
      <c r="L23" s="11"/>
      <c r="M23" s="10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5">
      <c r="A24" s="10">
        <f>'1'!A24</f>
        <v>0</v>
      </c>
      <c r="B24" s="10"/>
      <c r="C24" s="10">
        <f>'1'!C24</f>
        <v>0</v>
      </c>
      <c r="D24" s="10">
        <f>'1'!D24</f>
        <v>0</v>
      </c>
      <c r="E24" s="10">
        <f>'1'!E24</f>
        <v>0</v>
      </c>
      <c r="F24" s="10"/>
      <c r="G24" s="10"/>
      <c r="H24" s="11"/>
      <c r="I24" s="10"/>
      <c r="J24" s="11"/>
      <c r="K24" s="10"/>
      <c r="L24" s="11"/>
      <c r="M24" s="10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25">
      <c r="A25" s="10">
        <f>'1'!A25</f>
        <v>0</v>
      </c>
      <c r="B25" s="10"/>
      <c r="C25" s="10">
        <f>'1'!C25</f>
        <v>0</v>
      </c>
      <c r="D25" s="10">
        <f>'1'!D25</f>
        <v>0</v>
      </c>
      <c r="E25" s="10">
        <f>'1'!E25</f>
        <v>0</v>
      </c>
      <c r="F25" s="10"/>
      <c r="G25" s="10"/>
      <c r="H25" s="11"/>
      <c r="I25" s="10"/>
      <c r="J25" s="11"/>
      <c r="K25" s="10"/>
      <c r="L25" s="11"/>
      <c r="M25" s="10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25">
      <c r="A26" s="10">
        <f>'1'!A26</f>
        <v>0</v>
      </c>
      <c r="B26" s="10"/>
      <c r="C26" s="10">
        <f>'1'!C26</f>
        <v>0</v>
      </c>
      <c r="D26" s="10">
        <f>'1'!D26</f>
        <v>0</v>
      </c>
      <c r="E26" s="10">
        <f>'1'!E26</f>
        <v>0</v>
      </c>
      <c r="F26" s="10"/>
      <c r="G26" s="10"/>
      <c r="H26" s="11"/>
      <c r="I26" s="10"/>
      <c r="J26" s="11"/>
      <c r="K26" s="10"/>
      <c r="L26" s="11"/>
      <c r="M26" s="10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6.5" customHeight="1" x14ac:dyDescent="0.25">
      <c r="A27" s="10">
        <f>'1'!A27</f>
        <v>0</v>
      </c>
      <c r="B27" s="10"/>
      <c r="C27" s="10">
        <f>'1'!C27</f>
        <v>0</v>
      </c>
      <c r="D27" s="10">
        <f>'1'!D27</f>
        <v>0</v>
      </c>
      <c r="E27" s="10">
        <f>'1'!E27</f>
        <v>0</v>
      </c>
      <c r="F27" s="10"/>
      <c r="G27" s="10"/>
      <c r="H27" s="11"/>
      <c r="I27" s="10"/>
      <c r="J27" s="11"/>
      <c r="K27" s="10"/>
      <c r="L27" s="11"/>
      <c r="M27" s="10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25">
      <c r="A28" s="15" t="s">
        <v>29</v>
      </c>
      <c r="B28" s="16" t="s">
        <v>27</v>
      </c>
      <c r="C28" s="16" t="s">
        <v>27</v>
      </c>
      <c r="D28" s="16" t="s">
        <v>27</v>
      </c>
      <c r="E28" s="16">
        <f t="shared" ref="E28:G28" si="4">SUM(E14:E27)</f>
        <v>54</v>
      </c>
      <c r="F28" s="16">
        <f t="shared" si="4"/>
        <v>0</v>
      </c>
      <c r="G28" s="16">
        <f t="shared" si="4"/>
        <v>0</v>
      </c>
      <c r="H28" s="17">
        <f>SUM(F28:G28)/E28</f>
        <v>0</v>
      </c>
      <c r="I28" s="16">
        <f>(E28-SUM(F28:G28))-K28</f>
        <v>54</v>
      </c>
      <c r="J28" s="17">
        <f>I28/E28</f>
        <v>1</v>
      </c>
      <c r="K28" s="16">
        <f>SUM(K14:K27)</f>
        <v>0</v>
      </c>
      <c r="L28" s="17">
        <f>K28/E28</f>
        <v>0</v>
      </c>
      <c r="M28" s="16" t="e">
        <f t="shared" ref="M28:N28" si="5">AVERAGE(M14:M27)</f>
        <v>#DIV/0!</v>
      </c>
      <c r="N28" s="18" t="e">
        <f t="shared" si="5"/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27" t="s">
        <v>30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28" t="s">
        <v>31</v>
      </c>
      <c r="C33" s="25"/>
      <c r="D33" s="25"/>
      <c r="E33" s="1"/>
      <c r="F33" s="1"/>
      <c r="G33" s="29" t="s">
        <v>32</v>
      </c>
      <c r="H33" s="25"/>
      <c r="I33" s="25"/>
      <c r="J33" s="2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30"/>
      <c r="C34" s="31"/>
      <c r="D34" s="31"/>
      <c r="E34" s="1"/>
      <c r="F34" s="1"/>
      <c r="G34" s="32"/>
      <c r="H34" s="31"/>
      <c r="I34" s="31"/>
      <c r="J34" s="3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33" t="s">
        <v>33</v>
      </c>
      <c r="B35" s="25"/>
      <c r="C35" s="7"/>
      <c r="D35" s="1"/>
      <c r="E35" s="33"/>
      <c r="F35" s="25"/>
      <c r="G35" s="25"/>
      <c r="H35" s="2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24" t="str">
        <f>B10</f>
        <v>VICTOR MANUEL CHONTAL AMADOR</v>
      </c>
      <c r="C37" s="25"/>
      <c r="D37" s="25"/>
      <c r="E37" s="21"/>
      <c r="F37" s="21"/>
      <c r="G37" s="26" t="s">
        <v>34</v>
      </c>
      <c r="H37" s="25"/>
      <c r="I37" s="25"/>
      <c r="J37" s="2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74803149606299213" bottom="1.0629921259842521" header="0" footer="0"/>
  <pageSetup scale="72" orientation="landscape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2022-11-07T01:24:27Z</cp:lastPrinted>
  <dcterms:created xsi:type="dcterms:W3CDTF">2021-11-22T14:45:25Z</dcterms:created>
  <dcterms:modified xsi:type="dcterms:W3CDTF">2023-01-10T20:18:19Z</dcterms:modified>
</cp:coreProperties>
</file>