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 s="1"/>
  <c r="D17" i="24"/>
  <c r="C17" i="24"/>
  <c r="A17" i="24"/>
  <c r="E16" i="24"/>
  <c r="I16" i="24"/>
  <c r="J16" i="24" s="1"/>
  <c r="D16" i="24"/>
  <c r="C16" i="24"/>
  <c r="A16" i="24"/>
  <c r="E15" i="24"/>
  <c r="I15" i="24"/>
  <c r="J15" i="24" s="1"/>
  <c r="D15" i="24"/>
  <c r="C15" i="24"/>
  <c r="A15" i="24"/>
  <c r="E14" i="24"/>
  <c r="I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I16" i="22"/>
  <c r="J16" i="22" s="1"/>
  <c r="H16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/>
  <c r="H27" i="10"/>
  <c r="L26" i="10"/>
  <c r="I26" i="10"/>
  <c r="J26" i="10"/>
  <c r="H26" i="10"/>
  <c r="L25" i="10"/>
  <c r="I25" i="10"/>
  <c r="J25" i="10"/>
  <c r="H25" i="10"/>
  <c r="L24" i="10"/>
  <c r="I24" i="10"/>
  <c r="J24" i="10"/>
  <c r="H24" i="10"/>
  <c r="L23" i="10"/>
  <c r="I23" i="10"/>
  <c r="J23" i="10"/>
  <c r="H23" i="10"/>
  <c r="L22" i="10"/>
  <c r="I22" i="10"/>
  <c r="J22" i="10"/>
  <c r="H22" i="10"/>
  <c r="L21" i="10"/>
  <c r="I21" i="10"/>
  <c r="J21" i="10"/>
  <c r="H21" i="10"/>
  <c r="L20" i="10"/>
  <c r="I20" i="10"/>
  <c r="J20" i="10"/>
  <c r="H20" i="10"/>
  <c r="L19" i="10"/>
  <c r="I19" i="10"/>
  <c r="J19" i="10"/>
  <c r="H19" i="10"/>
  <c r="L18" i="10"/>
  <c r="I18" i="10"/>
  <c r="J18" i="10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/>
  <c r="L16" i="25"/>
  <c r="L18" i="25"/>
  <c r="L19" i="25"/>
  <c r="L20" i="25"/>
  <c r="L21" i="25"/>
  <c r="L22" i="25"/>
  <c r="L23" i="25"/>
  <c r="L24" i="25"/>
  <c r="L25" i="25"/>
  <c r="L26" i="25"/>
  <c r="L27" i="25"/>
  <c r="H14" i="25"/>
  <c r="H18" i="25"/>
  <c r="H19" i="25"/>
  <c r="H20" i="25"/>
  <c r="H21" i="25"/>
  <c r="H22" i="25"/>
  <c r="H23" i="25"/>
  <c r="H24" i="25"/>
  <c r="H25" i="25"/>
  <c r="H26" i="25"/>
  <c r="H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I28" i="24" s="1"/>
  <c r="J28" i="24" s="1"/>
  <c r="L15" i="23"/>
  <c r="L16" i="23"/>
  <c r="L18" i="23"/>
  <c r="L19" i="23"/>
  <c r="L20" i="23"/>
  <c r="L21" i="23"/>
  <c r="L22" i="23"/>
  <c r="L23" i="23"/>
  <c r="L24" i="23"/>
  <c r="L25" i="23"/>
  <c r="L26" i="23"/>
  <c r="L27" i="23"/>
  <c r="H15" i="23"/>
  <c r="H18" i="23"/>
  <c r="H19" i="23"/>
  <c r="H20" i="23"/>
  <c r="H21" i="23"/>
  <c r="H22" i="23"/>
  <c r="H23" i="23"/>
  <c r="H24" i="23"/>
  <c r="H25" i="23"/>
  <c r="H26" i="23"/>
  <c r="H27" i="23"/>
  <c r="H18" i="22"/>
  <c r="H22" i="22"/>
  <c r="H26" i="22"/>
  <c r="I18" i="22"/>
  <c r="J18" i="22"/>
  <c r="I22" i="22"/>
  <c r="J22" i="22"/>
  <c r="I26" i="22"/>
  <c r="J26" i="22"/>
  <c r="L14" i="22"/>
  <c r="H28" i="24"/>
  <c r="H17" i="23" l="1"/>
  <c r="L17" i="23"/>
  <c r="H17" i="25"/>
  <c r="L17" i="25"/>
  <c r="E28" i="22"/>
  <c r="I28" i="22" s="1"/>
  <c r="J28" i="22" s="1"/>
  <c r="H16" i="23"/>
  <c r="E28" i="25"/>
  <c r="H16" i="25"/>
  <c r="I28" i="10"/>
  <c r="J28" i="10" s="1"/>
  <c r="L28" i="10"/>
  <c r="H15" i="25"/>
  <c r="L15" i="25"/>
  <c r="L28" i="24"/>
  <c r="H28" i="10"/>
  <c r="E28" i="23"/>
  <c r="H14" i="23"/>
  <c r="L14" i="23"/>
  <c r="H28" i="25" l="1"/>
  <c r="L28" i="25"/>
  <c r="I28" i="25"/>
  <c r="J28" i="25" s="1"/>
  <c r="H28" i="22"/>
  <c r="L28" i="22"/>
  <c r="I28" i="23"/>
  <c r="J28" i="23" s="1"/>
  <c r="L28" i="23"/>
  <c r="H28" i="23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<sst xmlns="http://schemas.openxmlformats.org/spreadsheetml/2006/main" count="173" uniqueCount="42">
  <si>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</si>
  <si>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</si>
  <si>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</si>
  <si>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</si>
  <si>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</si>
  <si>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</si>
  <si>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</si>
  <si>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</si>
  <si>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</si>
  <si>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</si>
  <si>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</si>
  <si>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</si>
  <si>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</si>
  <si>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</si>
  <si>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</si>
  <si>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</si>
  <si>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</si>
  <si>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</si>
  <si>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</si>
  <si>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</si>
  <si>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</si>
  <si>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</si>
  <si>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</si>
  <si>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</si>
  <si>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</si>
  <si>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</si>
  <si>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</si>
  <si>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</si>
  <si>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</si>
  <si>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</si>
  <si>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</si>
  <si>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</si>
  <si>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MECATRÓNICA</t>
  </si>
  <si>
    <t>JUAN MERLIN CHONTAL</t>
  </si>
  <si>
    <t>ANALISIS DE CIRCUITOS ELÉCTRICOS</t>
  </si>
  <si>
    <t>411-A</t>
  </si>
  <si>
    <t>IMEC</t>
  </si>
  <si>
    <t>ELECTRÓNICA ANALOGICA</t>
  </si>
  <si>
    <t>511-A</t>
  </si>
  <si>
    <t>MICROCONTROLADORES</t>
  </si>
  <si>
    <t>711-A</t>
  </si>
  <si>
    <t>711-B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</si>
</sst>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2" borderId="6" xfId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C11" zoomScale="130" zoomScaleNormal="130" zoomScaleSheetLayoutView="100" workbookViewId="0">
      <selection activeCell="M28" sqref="M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3" width="11.42578125" style="1" customWidth="1"/>
    <col min="14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8</v>
      </c>
      <c r="M8" s="28"/>
      <c r="N8" s="28"/>
    </row>
    <row r="10" spans="1:14" x14ac:dyDescent="0.2">
      <c r="A10" s="4" t="s">
        <v>9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34</v>
      </c>
      <c r="B14" s="9">
        <v>1</v>
      </c>
      <c r="C14" s="9" t="s">
        <v>35</v>
      </c>
      <c r="D14" s="9" t="s">
        <v>36</v>
      </c>
      <c r="E14" s="9">
        <v>9</v>
      </c>
      <c r="F14" s="9">
        <v>8</v>
      </c>
      <c r="G14" s="9"/>
      <c r="H14" s="10">
        <f t="shared" ref="H14:H27" si="0">F14/E14</f>
        <v>0.88888888888888884</v>
      </c>
      <c r="I14" s="9">
        <f t="shared" ref="I14:I28" si="1">(E14-SUM(F14:G14))-K14</f>
        <v>1</v>
      </c>
      <c r="J14" s="10">
        <f t="shared" ref="J14:J28" si="2">I14/E14</f>
        <v>0.1111111111111111</v>
      </c>
      <c r="K14" s="9"/>
      <c r="L14" s="10">
        <f t="shared" ref="L14:L28" si="3">K14/E14</f>
        <v>0</v>
      </c>
      <c r="M14" s="40">
        <v>0.67220000000000002</v>
      </c>
      <c r="N14" s="15">
        <v>0.88880000000000003</v>
      </c>
    </row>
    <row r="15" spans="1:14" s="11" customFormat="1" ht="25.5" x14ac:dyDescent="0.2">
      <c r="A15" s="8" t="s">
        <v>37</v>
      </c>
      <c r="B15" s="9">
        <v>5</v>
      </c>
      <c r="C15" s="9" t="s">
        <v>38</v>
      </c>
      <c r="D15" s="9" t="s">
        <v>36</v>
      </c>
      <c r="E15" s="9">
        <v>25</v>
      </c>
      <c r="F15" s="9">
        <v>25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41">
        <v>0.84</v>
      </c>
      <c r="N15" s="15">
        <v>0.76</v>
      </c>
    </row>
    <row r="16" spans="1:14" s="11" customFormat="1" ht="25.5" x14ac:dyDescent="0.2">
      <c r="A16" s="8" t="s">
        <v>39</v>
      </c>
      <c r="B16" s="9">
        <v>7</v>
      </c>
      <c r="C16" s="9" t="s">
        <v>40</v>
      </c>
      <c r="D16" s="9" t="s">
        <v>36</v>
      </c>
      <c r="E16" s="9">
        <v>24</v>
      </c>
      <c r="F16" s="9">
        <v>23</v>
      </c>
      <c r="G16" s="9"/>
      <c r="H16" s="10">
        <f t="shared" si="0"/>
        <v>0.95833333333333337</v>
      </c>
      <c r="I16" s="9">
        <f t="shared" si="1"/>
        <v>1</v>
      </c>
      <c r="J16" s="10">
        <f t="shared" si="2"/>
        <v>4.1666666666666664E-2</v>
      </c>
      <c r="K16" s="9"/>
      <c r="L16" s="10">
        <f t="shared" si="3"/>
        <v>0</v>
      </c>
      <c r="M16" s="40">
        <v>0.84160000000000001</v>
      </c>
      <c r="N16" s="15">
        <v>0.58330000000000004</v>
      </c>
    </row>
    <row r="17" spans="1:14" s="11" customFormat="1" ht="25.5" x14ac:dyDescent="0.2">
      <c r="A17" s="8" t="s">
        <v>39</v>
      </c>
      <c r="B17" s="9">
        <v>7</v>
      </c>
      <c r="C17" s="9" t="s">
        <v>41</v>
      </c>
      <c r="D17" s="9" t="s">
        <v>36</v>
      </c>
      <c r="E17" s="9">
        <v>14</v>
      </c>
      <c r="F17" s="9">
        <v>13</v>
      </c>
      <c r="G17" s="9"/>
      <c r="H17" s="10">
        <f t="shared" si="0"/>
        <v>0.9285714285714286</v>
      </c>
      <c r="I17" s="9">
        <f t="shared" si="1"/>
        <v>1</v>
      </c>
      <c r="J17" s="10">
        <f t="shared" si="2"/>
        <v>7.1428571428571425E-2</v>
      </c>
      <c r="K17" s="9"/>
      <c r="L17" s="10">
        <f t="shared" si="3"/>
        <v>0</v>
      </c>
      <c r="M17" s="40">
        <v>0.8085</v>
      </c>
      <c r="N17" s="15">
        <v>0.92849999999999999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72</v>
      </c>
      <c r="F28" s="17">
        <f>SUM(F14:F27)</f>
        <v>69</v>
      </c>
      <c r="G28" s="17">
        <f>SUM(G14:G27)</f>
        <v>0</v>
      </c>
      <c r="H28" s="18">
        <f>SUM(F28:G28)/E28</f>
        <v>0.95833333333333337</v>
      </c>
      <c r="I28" s="17">
        <f t="shared" si="1"/>
        <v>3</v>
      </c>
      <c r="J28" s="18">
        <f t="shared" si="2"/>
        <v>4.1666666666666664E-2</v>
      </c>
      <c r="K28" s="17">
        <f>SUM(K14:K27)</f>
        <v>0</v>
      </c>
      <c r="L28" s="18">
        <f t="shared" si="3"/>
        <v>0</v>
      </c>
      <c r="M28" s="42">
        <f>AVERAGE(M14:M27)</f>
        <v>0.79057500000000003</v>
      </c>
      <c r="N28" s="19">
        <f>AVERAGE(N14:N27)</f>
        <v>0.79015000000000002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MERLIN CHONTAL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">
      <c r="A10" s="4" t="s">
        <v>9</v>
      </c>
      <c r="B10" s="28" t="str">
        <f>'1'!B10</f>
        <v>JUAN MERLIN CHONTAL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ANALISIS DE CIRCUITOS ELÉCTRICOS</v>
      </c>
      <c r="B14" s="9"/>
      <c r="C14" s="9" t="str">
        <f>'1'!C14</f>
        <v>411-A</v>
      </c>
      <c r="D14" s="9" t="str">
        <f>'1'!D14</f>
        <v>IMEC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ELECTRÓNICA ANALOGICA</v>
      </c>
      <c r="B15" s="9"/>
      <c r="C15" s="9" t="str">
        <f>'1'!C15</f>
        <v>511-A</v>
      </c>
      <c r="D15" s="9" t="str">
        <f>'1'!D15</f>
        <v>IMEC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MICROCONTROLADORES</v>
      </c>
      <c r="B16" s="9"/>
      <c r="C16" s="9" t="str">
        <f>'1'!C16</f>
        <v>711-A</v>
      </c>
      <c r="D16" s="9" t="str">
        <f>'1'!D16</f>
        <v>IMEC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MICROCONTROLADORES</v>
      </c>
      <c r="B17" s="9"/>
      <c r="C17" s="9" t="str">
        <f>'1'!C17</f>
        <v>711-B</v>
      </c>
      <c r="D17" s="9" t="str">
        <f>'1'!D17</f>
        <v>IMEC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MERLIN CHONTAL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">
      <c r="A10" s="4" t="s">
        <v>9</v>
      </c>
      <c r="B10" s="28" t="str">
        <f>'1'!B10</f>
        <v>JUAN MERLIN CHONTAL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ANALISIS DE CIRCUITOS ELÉCTRICOS</v>
      </c>
      <c r="B14" s="9"/>
      <c r="C14" s="9" t="str">
        <f>'1'!C14</f>
        <v>411-A</v>
      </c>
      <c r="D14" s="9" t="str">
        <f>'1'!D14</f>
        <v>IMEC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ELECTRÓNICA ANALOGICA</v>
      </c>
      <c r="B15" s="9"/>
      <c r="C15" s="9" t="str">
        <f>'1'!C15</f>
        <v>511-A</v>
      </c>
      <c r="D15" s="9" t="str">
        <f>'1'!D15</f>
        <v>IMEC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MICROCONTROLADORES</v>
      </c>
      <c r="B16" s="9"/>
      <c r="C16" s="9" t="str">
        <f>'1'!C16</f>
        <v>711-A</v>
      </c>
      <c r="D16" s="9" t="str">
        <f>'1'!D16</f>
        <v>IMEC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MICROCONTROLADORES</v>
      </c>
      <c r="B17" s="9"/>
      <c r="C17" s="9" t="str">
        <f>'1'!C17</f>
        <v>711-B</v>
      </c>
      <c r="D17" s="9" t="str">
        <f>'1'!D17</f>
        <v>IMEC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MERLIN CHONTAL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">
      <c r="A10" s="4" t="s">
        <v>9</v>
      </c>
      <c r="B10" s="28" t="str">
        <f>'1'!B10</f>
        <v>JUAN MERLIN CHONTAL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ANALISIS DE CIRCUITOS ELÉCTRICOS</v>
      </c>
      <c r="B14" s="9"/>
      <c r="C14" s="9" t="str">
        <f>'1'!C14</f>
        <v>411-A</v>
      </c>
      <c r="D14" s="9" t="str">
        <f>'1'!D14</f>
        <v>IMEC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ELECTRÓNICA ANALOGICA</v>
      </c>
      <c r="B15" s="9"/>
      <c r="C15" s="9" t="str">
        <f>'1'!C15</f>
        <v>511-A</v>
      </c>
      <c r="D15" s="9" t="str">
        <f>'1'!D15</f>
        <v>IMEC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MICROCONTROLADORES</v>
      </c>
      <c r="B16" s="9"/>
      <c r="C16" s="9" t="str">
        <f>'1'!C16</f>
        <v>711-A</v>
      </c>
      <c r="D16" s="9" t="str">
        <f>'1'!D16</f>
        <v>IMEC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MICROCONTROLADORES</v>
      </c>
      <c r="B17" s="9"/>
      <c r="C17" s="9" t="str">
        <f>'1'!C17</f>
        <v>711-B</v>
      </c>
      <c r="D17" s="9" t="str">
        <f>'1'!D17</f>
        <v>IMEC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MERLIN CHONTAL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2" zoomScale="130" zoomScaleNormal="130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30</v>
      </c>
      <c r="C8" s="28"/>
      <c r="D8" s="14" t="s">
        <v>5</v>
      </c>
      <c r="E8" s="20">
        <v>4</v>
      </c>
      <c r="F8"/>
      <c r="G8" s="4" t="s">
        <v>6</v>
      </c>
      <c r="H8" s="20">
        <v>3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">
      <c r="A10" s="4" t="s">
        <v>9</v>
      </c>
      <c r="B10" s="28" t="str">
        <f>'1'!B10</f>
        <v>JUAN MERLIN CHONTAL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ANALISIS DE CIRCUITOS ELÉCTRICOS</v>
      </c>
      <c r="B14" s="9"/>
      <c r="C14" s="9" t="str">
        <f>'1'!C14</f>
        <v>411-A</v>
      </c>
      <c r="D14" s="9" t="str">
        <f>'1'!D14</f>
        <v>IMEC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ELECTRÓNICA ANALOGICA</v>
      </c>
      <c r="B15" s="9"/>
      <c r="C15" s="9" t="str">
        <f>'1'!C15</f>
        <v>511-A</v>
      </c>
      <c r="D15" s="9" t="str">
        <f>'1'!D15</f>
        <v>IMEC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MICROCONTROLADORES</v>
      </c>
      <c r="B16" s="9"/>
      <c r="C16" s="9" t="str">
        <f>'1'!C16</f>
        <v>711-A</v>
      </c>
      <c r="D16" s="9" t="str">
        <f>'1'!D16</f>
        <v>IMEC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MICROCONTROLADORES</v>
      </c>
      <c r="B17" s="9"/>
      <c r="C17" s="9" t="str">
        <f>'1'!C17</f>
        <v>711-B</v>
      </c>
      <c r="D17" s="9" t="str">
        <f>'1'!D17</f>
        <v>IMEC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MERLIN CHONTAL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dcterms:created xsi:type="dcterms:W3CDTF">2021-11-22T14:45:25Z</dcterms:created>
  <dcterms:modified xsi:type="dcterms:W3CDTF">2022-10-08T03:15:49Z</dcterms:modified>
  <cp:category/>
  <cp:contentStatus/>
</cp:coreProperties>
</file>