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4\"/>
    </mc:Choice>
  </mc:AlternateContent>
  <xr:revisionPtr revIDLastSave="0" documentId="13_ncr:1_{88A739FA-98C2-4B7A-A013-3A4157A456F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4" l="1"/>
  <c r="L23" i="23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23" i="10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I18" i="24"/>
  <c r="J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6" i="24"/>
  <c r="L8" i="24"/>
  <c r="H8" i="24"/>
  <c r="E8" i="24"/>
  <c r="N27" i="23"/>
  <c r="M27" i="23"/>
  <c r="K27" i="23"/>
  <c r="G27" i="23"/>
  <c r="F27" i="23"/>
  <c r="B10" i="23"/>
  <c r="B36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7" i="24"/>
  <c r="E27" i="23"/>
  <c r="H18" i="22"/>
  <c r="H22" i="22"/>
  <c r="H26" i="22"/>
  <c r="I18" i="22"/>
  <c r="J18" i="22"/>
  <c r="I22" i="22"/>
  <c r="J22" i="22"/>
  <c r="I26" i="22"/>
  <c r="J26" i="22"/>
  <c r="L14" i="22"/>
  <c r="E28" i="22"/>
  <c r="I32" i="10"/>
  <c r="L32" i="10"/>
  <c r="I28" i="25"/>
  <c r="J28" i="25"/>
  <c r="L28" i="25"/>
  <c r="H28" i="25"/>
  <c r="I27" i="24"/>
  <c r="J27" i="24"/>
  <c r="L27" i="24"/>
  <c r="H27" i="24"/>
  <c r="I27" i="23"/>
  <c r="J27" i="23"/>
  <c r="L27" i="23"/>
  <c r="H27" i="23"/>
  <c r="I28" i="22"/>
  <c r="J28" i="22"/>
  <c r="H28" i="22"/>
  <c r="L28" i="22"/>
  <c r="L19" i="24" l="1"/>
  <c r="I19" i="24"/>
  <c r="J19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<sst xmlns="http://schemas.openxmlformats.org/spreadsheetml/2006/main" count="251" uniqueCount="53">
  <si>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</si>
  <si>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</si>
  <si>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</si>
  <si>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</si>
  <si>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</si>
  <si>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</si>
  <si>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</si>
  <si>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</si>
  <si>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</si>
  <si>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</si>
  <si>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</si>
  <si>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</si>
  <si>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</si>
  <si>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</si>
  <si>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</si>
  <si>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</si>
  <si>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</si>
  <si>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</si>
  <si>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</si>
  <si>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</si>
  <si>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</si>
  <si>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</si>
  <si>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</si>
  <si>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</si>
  <si>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</si>
  <si>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</si>
  <si>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</si>
  <si>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</si>
  <si>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</si>
  <si>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</si>
  <si>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</si>
  <si>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</si>
  <si>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</si>
  <si>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</si>
  <si>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</si>
  <si>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</si>
  <si>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</si>
  <si>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</si>
  <si>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</si>
  <si>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</si>
  <si>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</si>
  <si>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</si>
  <si>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</si>
  <si>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</si>
  <si>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</si>
  <si>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</si>
  <si>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</si>
  <si>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2°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</si>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</sst>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zoomScale="85" zoomScaleNormal="85" zoomScaleSheetLayoutView="100" workbookViewId="0">
      <selection activeCell="Q6" sqref="Q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47</v>
      </c>
      <c r="C8" s="28"/>
      <c r="D8" s="14" t="s">
        <v>4</v>
      </c>
      <c r="E8" s="5">
        <v>4</v>
      </c>
      <c r="G8" s="4" t="s">
        <v>5</v>
      </c>
      <c r="H8" s="5">
        <v>5</v>
      </c>
      <c r="I8" s="34" t="s">
        <v>6</v>
      </c>
      <c r="J8" s="34"/>
      <c r="K8" s="34"/>
      <c r="L8" s="28" t="s">
        <v>45</v>
      </c>
      <c r="M8" s="28"/>
      <c r="N8" s="28"/>
    </row>
    <row r="10" spans="1:14" x14ac:dyDescent="0.2">
      <c r="A10" s="4" t="s">
        <v>7</v>
      </c>
      <c r="B10" s="28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>
        <v>1</v>
      </c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>
        <v>1</v>
      </c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>
        <v>0.82</v>
      </c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>
        <v>0.82</v>
      </c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>
        <v>1</v>
      </c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>
        <v>1</v>
      </c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31" t="s">
        <v>25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">
      <c r="A36" s="12"/>
    </row>
    <row r="37" spans="1:14" x14ac:dyDescent="0.2">
      <c r="B37" s="25" t="s">
        <v>26</v>
      </c>
      <c r="C37" s="25"/>
      <c r="D37" s="25"/>
      <c r="G37" s="26" t="s">
        <v>27</v>
      </c>
      <c r="H37" s="26"/>
      <c r="I37" s="26"/>
      <c r="J37" s="26"/>
    </row>
    <row r="38" spans="1:14" ht="62.25" customHeight="1" x14ac:dyDescent="0.2">
      <c r="B38" s="27"/>
      <c r="C38" s="27"/>
      <c r="D38" s="27"/>
      <c r="G38" s="28"/>
      <c r="H38" s="28"/>
      <c r="I38" s="28"/>
      <c r="J38" s="28"/>
    </row>
    <row r="39" spans="1:14" hidden="1" x14ac:dyDescent="0.2">
      <c r="A39" s="21" t="e">
        <v>#REF!</v>
      </c>
      <c r="B39" s="21"/>
      <c r="C39" s="6"/>
      <c r="E39" s="21"/>
      <c r="F39" s="21"/>
      <c r="G39" s="21"/>
      <c r="H39" s="21"/>
    </row>
    <row r="40" spans="1:14" hidden="1" x14ac:dyDescent="0.2"/>
    <row r="41" spans="1:14" ht="45" customHeight="1" x14ac:dyDescent="0.2">
      <c r="B41" s="22" t="str">
        <f>B10</f>
        <v>MII. GUILLERMO PALACIOS PITALUA</v>
      </c>
      <c r="C41" s="22"/>
      <c r="D41" s="22"/>
      <c r="E41" s="13"/>
      <c r="F41" s="13"/>
      <c r="G41" s="22" t="s">
        <v>44</v>
      </c>
      <c r="H41" s="22"/>
      <c r="I41" s="22"/>
      <c r="J41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B38:D38"/>
    <mergeCell ref="G38:J38"/>
    <mergeCell ref="A39:B39"/>
    <mergeCell ref="E39:H39"/>
    <mergeCell ref="B41:D41"/>
    <mergeCell ref="G41:J41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8" zoomScale="85" zoomScaleNormal="85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48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:L23" si="1">K14/E14</f>
        <v>0</v>
      </c>
      <c r="M14" s="9"/>
      <c r="N14" s="15"/>
    </row>
    <row r="15" spans="1:14" s="11" customFormat="1" ht="25.5" x14ac:dyDescent="0.2">
      <c r="A15" s="8" t="s">
        <v>33</v>
      </c>
      <c r="B15" s="9" t="s">
        <v>49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22" si="2">(E15-SUM(F15:G15))-K15</f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33</v>
      </c>
      <c r="B16" s="9" t="s">
        <v>50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3">(E16-SUM(F16:G16))-K16</f>
        <v>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48</v>
      </c>
      <c r="C17" s="9" t="s">
        <v>43</v>
      </c>
      <c r="D17" s="9" t="s">
        <v>32</v>
      </c>
      <c r="E17" s="9">
        <v>9</v>
      </c>
      <c r="F17" s="9">
        <v>9</v>
      </c>
      <c r="G17" s="9"/>
      <c r="H17" s="10">
        <v>1</v>
      </c>
      <c r="I17" s="9">
        <f t="shared" ref="I17:I18" si="4">(E17-SUM(F17:G17))-K17</f>
        <v>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34</v>
      </c>
      <c r="B18" s="9" t="s">
        <v>49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si="4"/>
        <v>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 t="s">
        <v>34</v>
      </c>
      <c r="B19" s="9" t="s">
        <v>50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>
        <v>1</v>
      </c>
      <c r="I19" s="9">
        <f t="shared" si="2"/>
        <v>0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48</v>
      </c>
      <c r="C20" s="9" t="s">
        <v>40</v>
      </c>
      <c r="D20" s="9" t="s">
        <v>37</v>
      </c>
      <c r="E20" s="9">
        <v>28</v>
      </c>
      <c r="F20" s="9">
        <v>25</v>
      </c>
      <c r="G20" s="9"/>
      <c r="H20" s="10">
        <v>0.89</v>
      </c>
      <c r="I20" s="9">
        <f>(E20-SUM(F20:G20))-K20</f>
        <v>3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ht="25.5" x14ac:dyDescent="0.2">
      <c r="A21" s="8" t="s">
        <v>35</v>
      </c>
      <c r="B21" s="9" t="s">
        <v>49</v>
      </c>
      <c r="C21" s="9" t="s">
        <v>40</v>
      </c>
      <c r="D21" s="9" t="s">
        <v>37</v>
      </c>
      <c r="E21" s="9">
        <v>28</v>
      </c>
      <c r="F21" s="9">
        <v>25</v>
      </c>
      <c r="G21" s="9"/>
      <c r="H21" s="10">
        <v>0.89</v>
      </c>
      <c r="I21" s="9">
        <f t="shared" si="2"/>
        <v>3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48</v>
      </c>
      <c r="C22" s="9" t="s">
        <v>41</v>
      </c>
      <c r="D22" s="9" t="s">
        <v>38</v>
      </c>
      <c r="E22" s="9">
        <v>37</v>
      </c>
      <c r="F22" s="9">
        <v>34</v>
      </c>
      <c r="G22" s="9"/>
      <c r="H22" s="10">
        <v>0.92</v>
      </c>
      <c r="I22" s="9">
        <f t="shared" si="2"/>
        <v>3</v>
      </c>
      <c r="J22" s="10"/>
      <c r="K22" s="9">
        <v>0</v>
      </c>
      <c r="L22" s="10">
        <f t="shared" si="1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49</v>
      </c>
      <c r="C23" s="9" t="s">
        <v>41</v>
      </c>
      <c r="D23" s="9" t="s">
        <v>38</v>
      </c>
      <c r="E23" s="9">
        <v>37</v>
      </c>
      <c r="F23" s="9">
        <v>34</v>
      </c>
      <c r="G23" s="9"/>
      <c r="H23" s="10">
        <v>0.92</v>
      </c>
      <c r="I23" s="9">
        <f t="shared" ref="I23" si="5">(E23-SUM(F23:G23))-K23</f>
        <v>3</v>
      </c>
      <c r="J23" s="10"/>
      <c r="K23" s="9">
        <v>0</v>
      </c>
      <c r="L23" s="10">
        <f t="shared" si="1"/>
        <v>0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222</v>
      </c>
      <c r="F27" s="17">
        <f>SUM(F14:F26)</f>
        <v>210</v>
      </c>
      <c r="G27" s="17">
        <f>SUM(G14:G26)</f>
        <v>0</v>
      </c>
      <c r="H27" s="18">
        <f>SUM(F27:G27)/E27</f>
        <v>0.94594594594594594</v>
      </c>
      <c r="I27" s="17">
        <f t="shared" ref="I27" si="6">(E27-SUM(F27:G27))-K27</f>
        <v>12</v>
      </c>
      <c r="J27" s="18">
        <f t="shared" ref="J27" si="7">I27/E27</f>
        <v>5.4054054054054057E-2</v>
      </c>
      <c r="K27" s="17">
        <f>SUM(K14:K26)</f>
        <v>0</v>
      </c>
      <c r="L27" s="18">
        <f t="shared" ref="L27" si="8">K27/E27</f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25" t="s">
        <v>26</v>
      </c>
      <c r="C32" s="25"/>
      <c r="D32" s="25"/>
      <c r="G32" s="26" t="s">
        <v>27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MII. GUILLERMO PALACIOS PITALUA</v>
      </c>
      <c r="C36" s="22"/>
      <c r="D36" s="22"/>
      <c r="E36" s="13"/>
      <c r="F36" s="13"/>
      <c r="G36" s="22"/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10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 t="s">
        <v>48</v>
      </c>
      <c r="C14" s="9" t="str">
        <f>'1'!C15</f>
        <v>702B</v>
      </c>
      <c r="D14" s="9" t="str">
        <f>'1'!D15</f>
        <v>IEM</v>
      </c>
      <c r="E14" s="9">
        <f>'1'!E15</f>
        <v>22</v>
      </c>
      <c r="F14" s="9">
        <v>22</v>
      </c>
      <c r="G14" s="9"/>
      <c r="H14" s="10"/>
      <c r="I14" s="9">
        <f t="shared" ref="I14:I27" si="0">(E14-SUM(F14:G14))-K14</f>
        <v>0</v>
      </c>
      <c r="J14" s="10">
        <f t="shared" ref="J14:J27" si="1">I14/E14</f>
        <v>0</v>
      </c>
      <c r="K14" s="9"/>
      <c r="L14" s="10">
        <f t="shared" ref="L14:L27" si="2">K14/E14</f>
        <v>0</v>
      </c>
      <c r="M14" s="9">
        <v>100</v>
      </c>
      <c r="N14" s="15">
        <v>1</v>
      </c>
    </row>
    <row r="15" spans="1:14" s="11" customFormat="1" ht="25.5" x14ac:dyDescent="0.2">
      <c r="A15" s="9" t="str">
        <f>'1'!A17</f>
        <v>SISTEMAS HIDRÁULICOS Y NEUMÁTICOS DE POTENCIA</v>
      </c>
      <c r="B15" s="9" t="s">
        <v>51</v>
      </c>
      <c r="C15" s="9" t="str">
        <f>'1'!C17</f>
        <v>702B</v>
      </c>
      <c r="D15" s="9" t="str">
        <f>'1'!D17</f>
        <v>IEM</v>
      </c>
      <c r="E15" s="9">
        <f>'1'!E17</f>
        <v>21</v>
      </c>
      <c r="F15" s="9">
        <v>21</v>
      </c>
      <c r="G15" s="9"/>
      <c r="H15" s="10"/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'1'!A19</f>
        <v>MECÁNICA DE FLUIDOS</v>
      </c>
      <c r="B16" s="9" t="s">
        <v>52</v>
      </c>
      <c r="C16" s="9" t="str">
        <f>'1'!C19</f>
        <v>402U</v>
      </c>
      <c r="D16" s="9" t="str">
        <f>'1'!D19</f>
        <v>IEM</v>
      </c>
      <c r="E16" s="9">
        <f>'1'!E19</f>
        <v>9</v>
      </c>
      <c r="F16" s="9">
        <v>9</v>
      </c>
      <c r="G16" s="9"/>
      <c r="H16" s="10"/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5.5" x14ac:dyDescent="0.2">
      <c r="A17" s="9" t="str">
        <f>'1'!A21</f>
        <v>DIBUJO ASISTIDO POR PC</v>
      </c>
      <c r="B17" s="9" t="s">
        <v>50</v>
      </c>
      <c r="C17" s="9" t="str">
        <f>'1'!C21</f>
        <v>111-B</v>
      </c>
      <c r="D17" s="9" t="str">
        <f>'1'!D21</f>
        <v>IMEC</v>
      </c>
      <c r="E17" s="9">
        <f>'1'!E21</f>
        <v>28</v>
      </c>
      <c r="F17" s="9">
        <v>28</v>
      </c>
      <c r="G17" s="9"/>
      <c r="H17" s="10"/>
      <c r="I17" s="9">
        <f t="shared" si="0"/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ht="25.5" x14ac:dyDescent="0.2">
      <c r="A18" s="9" t="str">
        <f>'1'!A22</f>
        <v>DIBUJO ASISTIDO POR COMPUTADORA</v>
      </c>
      <c r="B18" s="9" t="s">
        <v>51</v>
      </c>
      <c r="C18" s="9" t="s">
        <v>40</v>
      </c>
      <c r="D18" s="9" t="s">
        <v>37</v>
      </c>
      <c r="E18" s="9">
        <v>28</v>
      </c>
      <c r="F18" s="9">
        <v>28</v>
      </c>
      <c r="G18" s="9"/>
      <c r="H18" s="10"/>
      <c r="I18" s="9">
        <f t="shared" si="0"/>
        <v>0</v>
      </c>
      <c r="J18" s="10">
        <f t="shared" si="1"/>
        <v>0</v>
      </c>
      <c r="K18" s="9"/>
      <c r="L18" s="10">
        <f t="shared" si="2"/>
        <v>0</v>
      </c>
      <c r="M18" s="9">
        <v>100</v>
      </c>
      <c r="N18" s="15">
        <v>1</v>
      </c>
    </row>
    <row r="19" spans="1:14" s="11" customFormat="1" ht="25.5" x14ac:dyDescent="0.2">
      <c r="A19" s="9" t="str">
        <f>'1'!A23</f>
        <v>DIBUJO ASISTIDO POR COMPUTADORA</v>
      </c>
      <c r="B19" s="9" t="s">
        <v>50</v>
      </c>
      <c r="C19" s="9" t="s">
        <v>41</v>
      </c>
      <c r="D19" s="9" t="s">
        <v>38</v>
      </c>
      <c r="E19" s="9">
        <v>37</v>
      </c>
      <c r="F19" s="9">
        <v>37</v>
      </c>
      <c r="G19" s="9"/>
      <c r="H19" s="10"/>
      <c r="I19" s="9">
        <f t="shared" ref="I19" si="3">(E19-SUM(F19:G19))-K19</f>
        <v>0</v>
      </c>
      <c r="J19" s="10">
        <f t="shared" ref="J19" si="4">I19/E19</f>
        <v>0</v>
      </c>
      <c r="K19" s="9"/>
      <c r="L19" s="10">
        <f t="shared" ref="L19" si="5">K19/E19</f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145</v>
      </c>
      <c r="F27" s="17">
        <f>SUM(F14:F26)</f>
        <v>145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1"/>
        <v>0</v>
      </c>
      <c r="K27" s="17">
        <f>SUM(K14:K26)</f>
        <v>0</v>
      </c>
      <c r="L27" s="18">
        <f t="shared" si="2"/>
        <v>0</v>
      </c>
      <c r="M27" s="17">
        <f>AVERAGE(M14:M26)</f>
        <v>100</v>
      </c>
      <c r="N27" s="19">
        <f>AVERAGE(N14:N26)</f>
        <v>1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25" t="s">
        <v>26</v>
      </c>
      <c r="C32" s="25"/>
      <c r="D32" s="25"/>
      <c r="G32" s="26" t="s">
        <v>27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MII. GUILLERMO PALACIOS PITALUA</v>
      </c>
      <c r="C36" s="22"/>
      <c r="D36" s="22"/>
      <c r="E36" s="13"/>
      <c r="F36" s="13"/>
      <c r="G36" s="22"/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2023-01-03T17:04:00Z</dcterms:modified>
  <cp:category/>
  <cp:contentStatus/>
</cp:coreProperties>
</file>