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spv23\"/>
    </mc:Choice>
  </mc:AlternateContent>
  <xr:revisionPtr revIDLastSave="0" documentId="8_{CAA97861-EBC1-40B9-952C-B5DC4E2BB195}" xr6:coauthVersionLast="47" xr6:coauthVersionMax="47" xr10:uidLastSave="{00000000-0000-0000-0000-000000000000}"/>
  <bookViews>
    <workbookView xWindow="-103" yWindow="-103" windowWidth="16663" windowHeight="8863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5" l="1"/>
  <c r="N16" i="25"/>
  <c r="N15" i="25"/>
  <c r="N17" i="24"/>
  <c r="N16" i="24"/>
  <c r="N15" i="24"/>
  <c r="N14" i="24"/>
  <c r="I15" i="23"/>
  <c r="L15" i="23"/>
  <c r="N18" i="25" l="1"/>
  <c r="M18" i="25"/>
  <c r="K18" i="25"/>
  <c r="G18" i="25"/>
  <c r="F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L17" i="22"/>
  <c r="L16" i="22"/>
  <c r="I14" i="22"/>
  <c r="I17" i="22"/>
  <c r="I15" i="22"/>
  <c r="L14" i="25"/>
  <c r="L15" i="25"/>
  <c r="L16" i="25"/>
  <c r="L17" i="25"/>
  <c r="E18" i="25"/>
  <c r="E28" i="24"/>
  <c r="L14" i="23"/>
  <c r="L16" i="23"/>
  <c r="L17" i="23"/>
  <c r="L18" i="23"/>
  <c r="E29" i="23"/>
  <c r="L14" i="22"/>
  <c r="E18" i="22"/>
  <c r="I19" i="10"/>
  <c r="L19" i="10"/>
  <c r="I18" i="25" l="1"/>
  <c r="J18" i="25" s="1"/>
  <c r="L18" i="25"/>
  <c r="H1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<sst xmlns="http://schemas.openxmlformats.org/spreadsheetml/2006/main" count="211" uniqueCount="51">
  <si>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</si>
  <si>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</si>
  <si>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</si>
  <si>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</si>
  <si>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</si>
  <si>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</si>
  <si>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</si>
  <si>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</si>
  <si>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</si>
  <si>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</si>
  <si>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</si>
  <si>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</si>
  <si>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</si>
  <si>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</si>
  <si>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</si>
  <si>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</si>
  <si>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</si>
  <si>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</si>
  <si>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</si>
  <si>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</si>
  <si>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</si>
  <si>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</si>
  <si>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</si>
  <si>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</si>
  <si>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</si>
  <si>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</si>
  <si>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</si>
  <si>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</si>
  <si>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</si>
  <si>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</si>
  <si>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</si>
  <si>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</si>
  <si>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</si>
  <si>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</si>
  <si>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</si>
  <si>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</si>
  <si>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</si>
  <si>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</si>
  <si>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</si>
  <si>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</si>
  <si>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</si>
  <si>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</si>
  <si>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</si>
  <si>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</si>
  <si>
    <t>S/E</t>
  </si>
  <si>
    <t>II</t>
  </si>
  <si>
    <t>III</t>
  </si>
  <si>
    <t>IV</t>
  </si>
  <si>
    <t>M.E. GUADALUPE  ZETINA  CRUZ</t>
  </si>
  <si>
    <t>DIVISIÓN DE INGENIERÍA INFORMATICA</t>
  </si>
  <si>
    <t>M.E. GUADALUPE ZETINA 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</si>
</sst>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165" fontId="4" fillId="0" borderId="9" xfId="2" applyNumberFormat="1" applyFont="1" applyBorder="1" applyAlignment="1">
      <alignment horizontal="left" vertical="center" wrapText="1" inden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2" zoomScale="85" zoomScaleNormal="85" zoomScaleSheetLayoutView="100" workbookViewId="0">
      <selection activeCell="B18" sqref="B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39</v>
      </c>
      <c r="M8" s="35"/>
      <c r="N8" s="35"/>
    </row>
    <row r="10" spans="1:14" x14ac:dyDescent="0.3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3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.9" x14ac:dyDescent="0.3">
      <c r="A14" s="8" t="s">
        <v>33</v>
      </c>
      <c r="B14" s="9">
        <v>1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3">
      <c r="A15" s="8" t="s">
        <v>34</v>
      </c>
      <c r="B15" s="9">
        <v>1</v>
      </c>
      <c r="C15" s="9" t="s">
        <v>41</v>
      </c>
      <c r="D15" s="9" t="s">
        <v>37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3">
      <c r="A16" s="8" t="s">
        <v>34</v>
      </c>
      <c r="B16" s="9">
        <v>1</v>
      </c>
      <c r="C16" s="9" t="s">
        <v>42</v>
      </c>
      <c r="D16" s="9" t="s">
        <v>37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4.9" x14ac:dyDescent="0.3">
      <c r="A17" s="8" t="s">
        <v>35</v>
      </c>
      <c r="B17" s="9">
        <v>1</v>
      </c>
      <c r="C17" s="9" t="s">
        <v>43</v>
      </c>
      <c r="D17" s="9" t="s">
        <v>36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3">
      <c r="A18" s="8"/>
      <c r="B18" s="9">
        <v>1</v>
      </c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3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3">
      <c r="A23" s="12"/>
    </row>
    <row r="24" spans="1:14" x14ac:dyDescent="0.3">
      <c r="B24" s="38" t="s">
        <v>27</v>
      </c>
      <c r="C24" s="38"/>
      <c r="D24" s="38"/>
      <c r="G24" s="23" t="s">
        <v>28</v>
      </c>
      <c r="H24" s="23"/>
      <c r="I24" s="23"/>
      <c r="J24" s="23"/>
    </row>
    <row r="25" spans="1:14" ht="62.25" customHeight="1" x14ac:dyDescent="0.3">
      <c r="B25" s="39"/>
      <c r="C25" s="39"/>
      <c r="D25" s="39"/>
      <c r="G25" s="35"/>
      <c r="H25" s="35"/>
      <c r="I25" s="35"/>
      <c r="J25" s="35"/>
    </row>
    <row r="26" spans="1:14" hidden="1" x14ac:dyDescent="0.3">
      <c r="A26" s="40" t="e">
        <v>#REF!</v>
      </c>
      <c r="B26" s="40"/>
      <c r="C26" s="6"/>
      <c r="E26" s="40"/>
      <c r="F26" s="40"/>
      <c r="G26" s="40"/>
      <c r="H26" s="40"/>
    </row>
    <row r="27" spans="1:14" hidden="1" x14ac:dyDescent="0.3"/>
    <row r="28" spans="1:14" ht="45" customHeight="1" x14ac:dyDescent="0.3">
      <c r="B28" s="41" t="str">
        <f>B10</f>
        <v>L.I. SERGIO PELAYO VAQUERO</v>
      </c>
      <c r="C28" s="41"/>
      <c r="D28" s="41"/>
      <c r="E28" s="13"/>
      <c r="F28" s="13"/>
      <c r="G28" s="41" t="s">
        <v>38</v>
      </c>
      <c r="H28" s="41"/>
      <c r="I28" s="41"/>
      <c r="J28" s="41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3" zoomScale="85" zoomScaleNormal="85" zoomScaleSheetLayoutView="100" workbookViewId="0">
      <selection activeCell="G16" sqref="G1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2022 - Enero 2023</v>
      </c>
      <c r="M8" s="35"/>
      <c r="N8" s="35"/>
    </row>
    <row r="10" spans="1:14" x14ac:dyDescent="0.3">
      <c r="A10" s="4" t="s">
        <v>8</v>
      </c>
      <c r="B10" s="35" t="str">
        <f>'1'!B10</f>
        <v>L.I. SERGIO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3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.9" x14ac:dyDescent="0.3">
      <c r="A14" s="9" t="str">
        <f>'1'!A14</f>
        <v>HABILIDADES PARA EL DESEMPEÑO PROFESIONAL</v>
      </c>
      <c r="B14" s="9" t="s">
        <v>44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 t="s">
        <v>44</v>
      </c>
      <c r="C15" s="9" t="str">
        <f>'1'!C15</f>
        <v>102A</v>
      </c>
      <c r="D15" s="9" t="str">
        <f>'1'!D15</f>
        <v>IEME</v>
      </c>
      <c r="E15" s="9">
        <f>'1'!E15</f>
        <v>34</v>
      </c>
      <c r="F15" s="9">
        <v>0</v>
      </c>
      <c r="G15" s="9"/>
      <c r="H15" s="10"/>
      <c r="I15" s="9">
        <f t="shared" si="0"/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 t="s">
        <v>44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0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 t="s">
        <v>44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0</v>
      </c>
      <c r="G17" s="9"/>
      <c r="H17" s="10"/>
      <c r="I17" s="9">
        <f t="shared" si="0"/>
        <v>17</v>
      </c>
      <c r="J17" s="10"/>
      <c r="K17" s="9">
        <v>0</v>
      </c>
      <c r="L17" s="10">
        <f t="shared" si="1"/>
        <v>0</v>
      </c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82</v>
      </c>
      <c r="F18" s="17">
        <f>SUM(F14:F17)</f>
        <v>8</v>
      </c>
      <c r="G18" s="17">
        <f>SUM(G14:G17)</f>
        <v>0</v>
      </c>
      <c r="H18" s="18">
        <f>SUM(F18:G18)/E18</f>
        <v>9.7560975609756101E-2</v>
      </c>
      <c r="I18" s="17">
        <f t="shared" si="0"/>
        <v>74</v>
      </c>
      <c r="J18" s="18">
        <f t="shared" ref="J18" si="2">I18/E18</f>
        <v>0.90243902439024393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3">
      <c r="A22" s="12"/>
    </row>
    <row r="23" spans="1:14" x14ac:dyDescent="0.3">
      <c r="B23" s="38" t="s">
        <v>27</v>
      </c>
      <c r="C23" s="38"/>
      <c r="D23" s="38"/>
      <c r="G23" s="23" t="s">
        <v>28</v>
      </c>
      <c r="H23" s="23"/>
      <c r="I23" s="23"/>
      <c r="J23" s="23"/>
    </row>
    <row r="24" spans="1:14" ht="62.25" customHeight="1" x14ac:dyDescent="0.3">
      <c r="B24" s="39"/>
      <c r="C24" s="39"/>
      <c r="D24" s="39"/>
      <c r="G24" s="35"/>
      <c r="H24" s="35"/>
      <c r="I24" s="35"/>
      <c r="J24" s="35"/>
    </row>
    <row r="25" spans="1:14" hidden="1" x14ac:dyDescent="0.3">
      <c r="A25" s="40" t="e">
        <v>#REF!</v>
      </c>
      <c r="B25" s="40"/>
      <c r="C25" s="6"/>
      <c r="E25" s="40"/>
      <c r="F25" s="40"/>
      <c r="G25" s="40"/>
      <c r="H25" s="40"/>
    </row>
    <row r="26" spans="1:14" hidden="1" x14ac:dyDescent="0.3"/>
    <row r="27" spans="1:14" ht="45" customHeight="1" x14ac:dyDescent="0.3">
      <c r="B27" s="41" t="str">
        <f>B10</f>
        <v>L.I. SERGIO PELAYO VAQUERO</v>
      </c>
      <c r="C27" s="41"/>
      <c r="D27" s="41"/>
      <c r="E27" s="13"/>
      <c r="F27" s="13"/>
      <c r="G27" s="41" t="s">
        <v>38</v>
      </c>
      <c r="H27" s="41"/>
      <c r="I27" s="41"/>
      <c r="J27" s="41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1" zoomScale="85" zoomScaleNormal="85" zoomScaleSheetLayoutView="100" workbookViewId="0">
      <selection activeCell="S35" sqref="S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2022 - Enero 2023</v>
      </c>
      <c r="M8" s="35"/>
      <c r="N8" s="35"/>
    </row>
    <row r="10" spans="1:14" x14ac:dyDescent="0.3">
      <c r="A10" s="4" t="s">
        <v>8</v>
      </c>
      <c r="B10" s="35" t="str">
        <f>'1'!B10</f>
        <v>L.I. SERGIO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3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.9" x14ac:dyDescent="0.3">
      <c r="A14" s="9" t="str">
        <f>'1'!A14</f>
        <v>HABILIDADES PARA EL DESEMPEÑO PROFESIONAL</v>
      </c>
      <c r="B14" s="9" t="s">
        <v>45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33</v>
      </c>
      <c r="B15" s="9" t="s">
        <v>46</v>
      </c>
      <c r="C15" s="9" t="s">
        <v>40</v>
      </c>
      <c r="D15" s="9" t="s">
        <v>36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x14ac:dyDescent="0.3">
      <c r="A16" s="9" t="str">
        <f>'1'!A15</f>
        <v>INTRODUCCION A LA PROGRAMACION</v>
      </c>
      <c r="B16" s="9" t="s">
        <v>45</v>
      </c>
      <c r="C16" s="9" t="str">
        <f>'1'!C15</f>
        <v>102A</v>
      </c>
      <c r="D16" s="9" t="str">
        <f>'1'!D15</f>
        <v>IEME</v>
      </c>
      <c r="E16" s="9">
        <f>'1'!E15</f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x14ac:dyDescent="0.3">
      <c r="A17" s="9" t="str">
        <f>'1'!A16</f>
        <v>INTRODUCCION A LA PROGRAMACION</v>
      </c>
      <c r="B17" s="9" t="s">
        <v>45</v>
      </c>
      <c r="C17" s="9" t="str">
        <f>'1'!C16</f>
        <v>102B</v>
      </c>
      <c r="D17" s="9" t="str">
        <f>'1'!D16</f>
        <v>IEME</v>
      </c>
      <c r="E17" s="9">
        <f>'1'!E16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4.9" x14ac:dyDescent="0.3">
      <c r="A18" s="9" t="str">
        <f>'1'!A17</f>
        <v>TECNOLOGIAS E INTERFACES DE COMPUTADORAS</v>
      </c>
      <c r="B18" s="9" t="s">
        <v>45</v>
      </c>
      <c r="C18" s="9" t="str">
        <f>'1'!C17</f>
        <v>510A</v>
      </c>
      <c r="D18" s="9" t="str">
        <f>'1'!D17</f>
        <v>IINF</v>
      </c>
      <c r="E18" s="9">
        <f>'1'!E17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4.9" x14ac:dyDescent="0.3">
      <c r="A19" s="9" t="s">
        <v>35</v>
      </c>
      <c r="B19" s="9" t="s">
        <v>46</v>
      </c>
      <c r="C19" s="9" t="s">
        <v>43</v>
      </c>
      <c r="D19" s="9" t="s">
        <v>36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107</v>
      </c>
      <c r="F29" s="17">
        <f>SUM(F14:F28)</f>
        <v>107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4">I29/E29</f>
        <v>0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3">
      <c r="A33" s="12"/>
    </row>
    <row r="34" spans="1:10" x14ac:dyDescent="0.3">
      <c r="B34" s="38" t="s">
        <v>27</v>
      </c>
      <c r="C34" s="38"/>
      <c r="D34" s="38"/>
      <c r="G34" s="23" t="s">
        <v>28</v>
      </c>
      <c r="H34" s="23"/>
      <c r="I34" s="23"/>
      <c r="J34" s="23"/>
    </row>
    <row r="35" spans="1:10" ht="62.25" customHeight="1" x14ac:dyDescent="0.3">
      <c r="B35" s="39"/>
      <c r="C35" s="39"/>
      <c r="D35" s="39"/>
      <c r="G35" s="35"/>
      <c r="H35" s="35"/>
      <c r="I35" s="35"/>
      <c r="J35" s="35"/>
    </row>
    <row r="36" spans="1:10" hidden="1" x14ac:dyDescent="0.3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3"/>
    <row r="38" spans="1:10" ht="45" customHeight="1" x14ac:dyDescent="0.3">
      <c r="B38" s="41" t="str">
        <f>B10</f>
        <v>L.I. SERGIO PELAYO VAQUERO</v>
      </c>
      <c r="C38" s="41"/>
      <c r="D38" s="41"/>
      <c r="E38" s="13"/>
      <c r="F38" s="13"/>
      <c r="G38" s="41" t="s">
        <v>38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139" zoomScaleNormal="85" zoomScaleSheetLayoutView="100" workbookViewId="0">
      <selection activeCell="A14" sqref="A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3">
      <c r="A6" s="24" t="s">
        <v>49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2022 - Enero 2023</v>
      </c>
      <c r="M8" s="35"/>
      <c r="N8" s="35"/>
    </row>
    <row r="10" spans="1:14" x14ac:dyDescent="0.3">
      <c r="A10" s="4" t="s">
        <v>8</v>
      </c>
      <c r="B10" s="35" t="str">
        <f>'1'!B10</f>
        <v>L.I. SERGIO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3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.9" x14ac:dyDescent="0.3">
      <c r="A14" s="9" t="s">
        <v>33</v>
      </c>
      <c r="B14" s="9" t="s">
        <v>47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34</v>
      </c>
      <c r="B15" s="9" t="s">
        <v>46</v>
      </c>
      <c r="C15" s="9" t="s">
        <v>41</v>
      </c>
      <c r="D15" s="9" t="s">
        <v>37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34</v>
      </c>
      <c r="B16" s="9" t="s">
        <v>46</v>
      </c>
      <c r="C16" s="9" t="s">
        <v>42</v>
      </c>
      <c r="D16" s="9" t="s">
        <v>37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35</v>
      </c>
      <c r="B17" s="9" t="s">
        <v>47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2"/>
    </row>
    <row r="33" spans="1:10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3">
      <c r="B34" s="39"/>
      <c r="C34" s="39"/>
      <c r="D34" s="39"/>
      <c r="G34" s="35"/>
      <c r="H34" s="35"/>
      <c r="I34" s="35"/>
      <c r="J34" s="35"/>
    </row>
    <row r="35" spans="1:10" hidden="1" x14ac:dyDescent="0.3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3"/>
    <row r="37" spans="1:10" ht="45" customHeight="1" x14ac:dyDescent="0.3">
      <c r="B37" s="41" t="str">
        <f>B10</f>
        <v>L.I. SERGIO PELAYO VAQUERO</v>
      </c>
      <c r="C37" s="41"/>
      <c r="D37" s="41"/>
      <c r="E37" s="13"/>
      <c r="F37" s="13"/>
      <c r="G37" s="41" t="s">
        <v>48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T27"/>
  <sheetViews>
    <sheetView tabSelected="1" topLeftCell="E13" zoomScale="113" zoomScaleNormal="85" zoomScaleSheetLayoutView="100" workbookViewId="0">
      <selection activeCell="O20" sqref="O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17.7656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3">
      <c r="A6" s="24" t="s">
        <v>49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2022 - Enero 2023</v>
      </c>
      <c r="M8" s="35"/>
      <c r="N8" s="35"/>
    </row>
    <row r="10" spans="1:14" x14ac:dyDescent="0.3">
      <c r="A10" s="4" t="s">
        <v>8</v>
      </c>
      <c r="B10" s="35" t="str">
        <f>'1'!B10</f>
        <v>L.I. SERGIO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3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.9" x14ac:dyDescent="0.3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7</v>
      </c>
      <c r="G14" s="9">
        <v>1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91</v>
      </c>
      <c r="N14" s="21">
        <v>63</v>
      </c>
    </row>
    <row r="15" spans="1:14" s="11" customFormat="1" x14ac:dyDescent="0.3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v>37</v>
      </c>
      <c r="F15" s="9">
        <v>36</v>
      </c>
      <c r="G15" s="9">
        <v>1</v>
      </c>
      <c r="H15" s="10"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80</v>
      </c>
      <c r="N15" s="22">
        <f>(34*100)/37</f>
        <v>91.891891891891888</v>
      </c>
    </row>
    <row r="16" spans="1:14" s="11" customFormat="1" x14ac:dyDescent="0.3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23</v>
      </c>
      <c r="G16" s="9">
        <v>0</v>
      </c>
      <c r="H16" s="10"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85</v>
      </c>
      <c r="N16" s="22">
        <f>(19*100)/23</f>
        <v>82.608695652173907</v>
      </c>
    </row>
    <row r="17" spans="1:46" s="11" customFormat="1" ht="24.9" x14ac:dyDescent="0.3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16</v>
      </c>
      <c r="G17" s="9">
        <v>1</v>
      </c>
      <c r="H17" s="10"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22">
        <f>(12*100)/17</f>
        <v>70.588235294117652</v>
      </c>
    </row>
    <row r="18" spans="1:46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85</v>
      </c>
      <c r="F18" s="17">
        <f>SUM(F14:F17)</f>
        <v>82</v>
      </c>
      <c r="G18" s="17">
        <f>SUM(G14:G17)</f>
        <v>3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</v>
      </c>
      <c r="N18" s="22">
        <f>AVERAGE(N14:N17)</f>
        <v>77.022205709545858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20" spans="1:46" ht="120" customHeight="1" x14ac:dyDescent="0.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46" x14ac:dyDescent="0.3">
      <c r="A22" s="12"/>
    </row>
    <row r="23" spans="1:46" x14ac:dyDescent="0.3">
      <c r="B23" s="38" t="s">
        <v>27</v>
      </c>
      <c r="C23" s="38"/>
      <c r="D23" s="38"/>
      <c r="G23" s="23" t="s">
        <v>28</v>
      </c>
      <c r="H23" s="23"/>
      <c r="I23" s="23"/>
      <c r="J23" s="23"/>
    </row>
    <row r="24" spans="1:46" ht="62.25" customHeight="1" x14ac:dyDescent="0.3">
      <c r="B24" s="39"/>
      <c r="C24" s="39"/>
      <c r="D24" s="39"/>
      <c r="G24" s="35"/>
      <c r="H24" s="35"/>
      <c r="I24" s="35"/>
      <c r="J24" s="35"/>
    </row>
    <row r="25" spans="1:46" hidden="1" x14ac:dyDescent="0.3">
      <c r="A25" s="40" t="e">
        <v>#REF!</v>
      </c>
      <c r="B25" s="40"/>
      <c r="C25" s="6"/>
      <c r="E25" s="40"/>
      <c r="F25" s="40"/>
      <c r="G25" s="40"/>
      <c r="H25" s="40"/>
    </row>
    <row r="26" spans="1:46" hidden="1" x14ac:dyDescent="0.3"/>
    <row r="27" spans="1:46" ht="45" customHeight="1" x14ac:dyDescent="0.3">
      <c r="B27" s="41" t="str">
        <f>B10</f>
        <v>L.I. SERGIO PELAYO VAQUERO</v>
      </c>
      <c r="C27" s="41"/>
      <c r="D27" s="41"/>
      <c r="E27" s="13"/>
      <c r="F27" s="13"/>
      <c r="G27" s="41" t="s">
        <v>50</v>
      </c>
      <c r="H27" s="41"/>
      <c r="I27" s="41"/>
      <c r="J27" s="41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2023-01-20T00:09:20Z</dcterms:modified>
  <cp:category/>
  <cp:contentStatus/>
</cp:coreProperties>
</file>