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porte final agodic22\"/>
    </mc:Choice>
  </mc:AlternateContent>
  <xr:revisionPtr revIDLastSave="0" documentId="8_{970165DE-4C86-425E-B993-33FAF04856AF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5" l="1"/>
  <c r="N16" i="25"/>
  <c r="N15" i="25"/>
  <c r="N17" i="24"/>
  <c r="N16" i="24"/>
  <c r="N15" i="24"/>
  <c r="N14" i="24"/>
  <c r="I15" i="23"/>
  <c r="L15" i="23"/>
  <c r="N18" i="25" l="1"/>
  <c r="M18" i="25"/>
  <c r="K18" i="25"/>
  <c r="G18" i="25"/>
  <c r="F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L17" i="10"/>
  <c r="I17" i="10"/>
  <c r="L16" i="10"/>
  <c r="I16" i="10"/>
  <c r="L15" i="10"/>
  <c r="I15" i="10"/>
  <c r="L14" i="10"/>
  <c r="I14" i="10"/>
  <c r="I16" i="22" l="1"/>
  <c r="L17" i="22"/>
  <c r="L16" i="22"/>
  <c r="I14" i="22"/>
  <c r="I17" i="22"/>
  <c r="I15" i="22"/>
  <c r="L14" i="25"/>
  <c r="L15" i="25"/>
  <c r="L16" i="25"/>
  <c r="L17" i="25"/>
  <c r="E18" i="25"/>
  <c r="E28" i="24"/>
  <c r="L14" i="23"/>
  <c r="L16" i="23"/>
  <c r="L17" i="23"/>
  <c r="L18" i="23"/>
  <c r="E29" i="23"/>
  <c r="L14" i="22"/>
  <c r="E18" i="22"/>
  <c r="I19" i="10"/>
  <c r="L19" i="10"/>
  <c r="I18" i="25" l="1"/>
  <c r="J18" i="25" s="1"/>
  <c r="L18" i="25"/>
  <c r="H1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<sst xmlns="http://schemas.openxmlformats.org/spreadsheetml/2006/main" count="216" uniqueCount="53">
  <si>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</si>
  <si>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</si>
  <si>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</si>
  <si>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</si>
  <si>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</si>
  <si>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</si>
  <si>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</si>
  <si>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</si>
  <si>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</si>
  <si>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</si>
  <si>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</si>
  <si>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</si>
  <si>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</si>
  <si>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</si>
  <si>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</si>
  <si>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</si>
  <si>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</si>
  <si>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</si>
  <si>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</si>
  <si>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</si>
  <si>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</si>
  <si>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</si>
  <si>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</si>
  <si>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</si>
  <si>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</si>
  <si>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</si>
  <si>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</si>
  <si>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</si>
  <si>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</si>
  <si>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</si>
  <si>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</si>
  <si>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</si>
  <si>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</si>
  <si>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</si>
  <si>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</si>
  <si>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</si>
  <si>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</si>
  <si>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</si>
  <si>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</si>
  <si>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Septiembre 2022 - Enero 2023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</si>
  <si>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</si>
  <si>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</si>
  <si>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</si>
  <si>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</si>
  <si>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</si>
  <si>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</si>
  <si>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</si>
  <si>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</si>
  <si>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</si>
  <si>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</si>
  <si>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>M.E. GUADALUPE ZETINA  CRUZ</t>
  </si>
  <si>
    <t xml:space="preserve">DIVISIÓN DE INGENIERÍA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</si>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</sst>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165" fontId="4" fillId="0" borderId="9" xfId="2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opLeftCell="A12" zoomScale="85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39</v>
      </c>
      <c r="M8" s="30"/>
      <c r="N8" s="30"/>
    </row>
    <row r="10" spans="1:14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8" t="s">
        <v>33</v>
      </c>
      <c r="B14" s="9">
        <v>1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73</v>
      </c>
      <c r="N14" s="15">
        <v>0.75</v>
      </c>
    </row>
    <row r="15" spans="1:14" s="11" customFormat="1" x14ac:dyDescent="0.3">
      <c r="A15" s="8" t="s">
        <v>34</v>
      </c>
      <c r="B15" s="9">
        <v>1</v>
      </c>
      <c r="C15" s="9" t="s">
        <v>41</v>
      </c>
      <c r="D15" s="9" t="s">
        <v>37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</v>
      </c>
      <c r="N15" s="15">
        <v>0.65</v>
      </c>
    </row>
    <row r="16" spans="1:14" s="11" customFormat="1" x14ac:dyDescent="0.3">
      <c r="A16" s="8" t="s">
        <v>34</v>
      </c>
      <c r="B16" s="9">
        <v>1</v>
      </c>
      <c r="C16" s="9" t="s">
        <v>42</v>
      </c>
      <c r="D16" s="9" t="s">
        <v>37</v>
      </c>
      <c r="E16" s="9">
        <v>23</v>
      </c>
      <c r="F16" s="9">
        <v>23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0.78</v>
      </c>
    </row>
    <row r="17" spans="1:14" s="11" customFormat="1" ht="24.9" x14ac:dyDescent="0.3">
      <c r="A17" s="8" t="s">
        <v>35</v>
      </c>
      <c r="B17" s="9">
        <v>1</v>
      </c>
      <c r="C17" s="9" t="s">
        <v>43</v>
      </c>
      <c r="D17" s="9" t="s">
        <v>36</v>
      </c>
      <c r="E17" s="9">
        <v>17</v>
      </c>
      <c r="F17" s="9">
        <v>16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</v>
      </c>
      <c r="N17" s="15">
        <v>0.82</v>
      </c>
    </row>
    <row r="18" spans="1:14" s="11" customFormat="1" x14ac:dyDescent="0.3">
      <c r="A18" s="8"/>
      <c r="B18" s="9">
        <v>1</v>
      </c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82</v>
      </c>
      <c r="F19" s="17">
        <f>SUM(F14:F18)</f>
        <v>80</v>
      </c>
      <c r="G19" s="17"/>
      <c r="H19" s="18"/>
      <c r="I19" s="17">
        <f t="shared" si="0"/>
        <v>2</v>
      </c>
      <c r="J19" s="18"/>
      <c r="K19" s="17">
        <v>0</v>
      </c>
      <c r="L19" s="18">
        <f t="shared" si="1"/>
        <v>0</v>
      </c>
      <c r="M19" s="17">
        <f>AVERAGE(M14:M18)</f>
        <v>79.75</v>
      </c>
      <c r="N19" s="19">
        <f>AVERAGE(N14:N18)</f>
        <v>0.74999999999999989</v>
      </c>
    </row>
    <row r="21" spans="1:14" ht="120" customHeight="1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27" t="s">
        <v>27</v>
      </c>
      <c r="C24" s="27"/>
      <c r="D24" s="27"/>
      <c r="G24" s="28" t="s">
        <v>28</v>
      </c>
      <c r="H24" s="28"/>
      <c r="I24" s="28"/>
      <c r="J24" s="28"/>
    </row>
    <row r="25" spans="1:14" ht="62.25" customHeight="1" x14ac:dyDescent="0.3">
      <c r="B25" s="29"/>
      <c r="C25" s="29"/>
      <c r="D25" s="29"/>
      <c r="G25" s="30"/>
      <c r="H25" s="30"/>
      <c r="I25" s="30"/>
      <c r="J25" s="30"/>
    </row>
    <row r="26" spans="1:14" hidden="1" x14ac:dyDescent="0.3">
      <c r="A26" s="23" t="e">
        <v>#REF!</v>
      </c>
      <c r="B26" s="23"/>
      <c r="C26" s="6"/>
      <c r="E26" s="23"/>
      <c r="F26" s="23"/>
      <c r="G26" s="23"/>
      <c r="H26" s="23"/>
    </row>
    <row r="27" spans="1:14" hidden="1" x14ac:dyDescent="0.3"/>
    <row r="28" spans="1:14" ht="45" customHeight="1" x14ac:dyDescent="0.3">
      <c r="B28" s="24" t="str">
        <f>B10</f>
        <v>L.I. SERGIO PELAYO VAQUERO</v>
      </c>
      <c r="C28" s="24"/>
      <c r="D28" s="24"/>
      <c r="E28" s="13"/>
      <c r="F28" s="13"/>
      <c r="G28" s="24" t="s">
        <v>38</v>
      </c>
      <c r="H28" s="24"/>
      <c r="I28" s="24"/>
      <c r="J2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2022 - Enero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HABILIDADES PARA EL DESEMPEÑO PROFESIONAL</v>
      </c>
      <c r="B14" s="9" t="s">
        <v>44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3">
      <c r="A15" s="9" t="str">
        <f>'1'!A15</f>
        <v>INTRODUCCION A LA PROGRAMACION</v>
      </c>
      <c r="B15" s="9" t="s">
        <v>44</v>
      </c>
      <c r="C15" s="9" t="str">
        <f>'1'!C15</f>
        <v>102A</v>
      </c>
      <c r="D15" s="9" t="str">
        <f>'1'!D15</f>
        <v>IEME</v>
      </c>
      <c r="E15" s="9">
        <f>'1'!E15</f>
        <v>34</v>
      </c>
      <c r="F15" s="9">
        <v>0</v>
      </c>
      <c r="G15" s="9"/>
      <c r="H15" s="10"/>
      <c r="I15" s="9">
        <f t="shared" si="0"/>
        <v>34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3">
      <c r="A16" s="9" t="str">
        <f>'1'!A16</f>
        <v>INTRODUCCION A LA PROGRAMACION</v>
      </c>
      <c r="B16" s="9" t="s">
        <v>44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0</v>
      </c>
      <c r="G16" s="9"/>
      <c r="H16" s="10"/>
      <c r="I16" s="9">
        <f t="shared" si="0"/>
        <v>23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TECNOLOGIAS E INTERFACES DE COMPUTADORAS</v>
      </c>
      <c r="B17" s="9" t="s">
        <v>44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0</v>
      </c>
      <c r="G17" s="9"/>
      <c r="H17" s="10"/>
      <c r="I17" s="9">
        <f t="shared" si="0"/>
        <v>17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82</v>
      </c>
      <c r="F18" s="17">
        <f>SUM(F14:F17)</f>
        <v>8</v>
      </c>
      <c r="G18" s="17">
        <f>SUM(G14:G17)</f>
        <v>0</v>
      </c>
      <c r="H18" s="18">
        <f>SUM(F18:G18)/E18</f>
        <v>9.7560975609756101E-2</v>
      </c>
      <c r="I18" s="17">
        <f t="shared" si="0"/>
        <v>74</v>
      </c>
      <c r="J18" s="18">
        <f t="shared" ref="J18" si="2">I18/E18</f>
        <v>0.90243902439024393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3">
      <c r="A22" s="12"/>
    </row>
    <row r="23" spans="1:14" x14ac:dyDescent="0.3">
      <c r="B23" s="27" t="s">
        <v>27</v>
      </c>
      <c r="C23" s="27"/>
      <c r="D23" s="27"/>
      <c r="G23" s="28" t="s">
        <v>28</v>
      </c>
      <c r="H23" s="28"/>
      <c r="I23" s="28"/>
      <c r="J23" s="28"/>
    </row>
    <row r="24" spans="1:14" ht="62.25" customHeight="1" x14ac:dyDescent="0.3">
      <c r="B24" s="29"/>
      <c r="C24" s="29"/>
      <c r="D24" s="29"/>
      <c r="G24" s="30"/>
      <c r="H24" s="30"/>
      <c r="I24" s="30"/>
      <c r="J24" s="30"/>
    </row>
    <row r="25" spans="1:14" hidden="1" x14ac:dyDescent="0.3">
      <c r="A25" s="23" t="e">
        <v>#REF!</v>
      </c>
      <c r="B25" s="23"/>
      <c r="C25" s="6"/>
      <c r="E25" s="23"/>
      <c r="F25" s="23"/>
      <c r="G25" s="23"/>
      <c r="H25" s="23"/>
    </row>
    <row r="26" spans="1:14" hidden="1" x14ac:dyDescent="0.3"/>
    <row r="27" spans="1:14" ht="45" customHeight="1" x14ac:dyDescent="0.3">
      <c r="B27" s="24" t="str">
        <f>B10</f>
        <v>L.I. SERGIO PELAYO VAQUERO</v>
      </c>
      <c r="C27" s="24"/>
      <c r="D27" s="24"/>
      <c r="E27" s="13"/>
      <c r="F27" s="13"/>
      <c r="G27" s="24" t="s">
        <v>38</v>
      </c>
      <c r="H27" s="24"/>
      <c r="I27" s="24"/>
      <c r="J2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2022 - Enero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HABILIDADES PARA EL DESEMPEÑO PROFESIONAL</v>
      </c>
      <c r="B14" s="9" t="s">
        <v>45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8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33</v>
      </c>
      <c r="B15" s="9" t="s">
        <v>46</v>
      </c>
      <c r="C15" s="9" t="s">
        <v>40</v>
      </c>
      <c r="D15" s="9" t="s">
        <v>36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x14ac:dyDescent="0.3">
      <c r="A16" s="9" t="str">
        <f>'1'!A15</f>
        <v>INTRODUCCION A LA PROGRAMACION</v>
      </c>
      <c r="B16" s="9" t="s">
        <v>45</v>
      </c>
      <c r="C16" s="9" t="str">
        <f>'1'!C15</f>
        <v>102A</v>
      </c>
      <c r="D16" s="9" t="str">
        <f>'1'!D15</f>
        <v>IEME</v>
      </c>
      <c r="E16" s="9">
        <f>'1'!E15</f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x14ac:dyDescent="0.3">
      <c r="A17" s="9" t="str">
        <f>'1'!A16</f>
        <v>INTRODUCCION A LA PROGRAMACION</v>
      </c>
      <c r="B17" s="9" t="s">
        <v>45</v>
      </c>
      <c r="C17" s="9" t="str">
        <f>'1'!C16</f>
        <v>102B</v>
      </c>
      <c r="D17" s="9" t="str">
        <f>'1'!D16</f>
        <v>IEME</v>
      </c>
      <c r="E17" s="9">
        <f>'1'!E16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TECNOLOGIAS E INTERFACES DE COMPUTADORAS</v>
      </c>
      <c r="B18" s="9" t="s">
        <v>45</v>
      </c>
      <c r="C18" s="9" t="str">
        <f>'1'!C17</f>
        <v>510A</v>
      </c>
      <c r="D18" s="9" t="str">
        <f>'1'!D17</f>
        <v>IINF</v>
      </c>
      <c r="E18" s="9">
        <f>'1'!E17</f>
        <v>17</v>
      </c>
      <c r="F18" s="9">
        <v>17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35</v>
      </c>
      <c r="B19" s="9" t="s">
        <v>46</v>
      </c>
      <c r="C19" s="9" t="s">
        <v>43</v>
      </c>
      <c r="D19" s="9" t="s">
        <v>36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107</v>
      </c>
      <c r="F29" s="17">
        <f>SUM(F14:F28)</f>
        <v>107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4">I29/E29</f>
        <v>0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2"/>
    </row>
    <row r="34" spans="1:10" x14ac:dyDescent="0.3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3">
      <c r="B35" s="29"/>
      <c r="C35" s="29"/>
      <c r="D35" s="29"/>
      <c r="G35" s="30"/>
      <c r="H35" s="30"/>
      <c r="I35" s="30"/>
      <c r="J35" s="30"/>
    </row>
    <row r="36" spans="1:10" hidden="1" x14ac:dyDescent="0.3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3"/>
    <row r="38" spans="1:10" ht="45" customHeight="1" x14ac:dyDescent="0.3">
      <c r="B38" s="24" t="str">
        <f>B10</f>
        <v>L.I. SERGIO PELAYO VAQUERO</v>
      </c>
      <c r="C38" s="24"/>
      <c r="D38" s="24"/>
      <c r="E38" s="13"/>
      <c r="F38" s="13"/>
      <c r="G38" s="24" t="s">
        <v>38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49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2022 - Enero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33</v>
      </c>
      <c r="B14" s="9" t="s">
        <v>47</v>
      </c>
      <c r="C14" s="9" t="s">
        <v>40</v>
      </c>
      <c r="D14" s="9" t="s">
        <v>36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34</v>
      </c>
      <c r="B15" s="9" t="s">
        <v>46</v>
      </c>
      <c r="C15" s="9" t="s">
        <v>41</v>
      </c>
      <c r="D15" s="9" t="s">
        <v>37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34</v>
      </c>
      <c r="B16" s="9" t="s">
        <v>46</v>
      </c>
      <c r="C16" s="9" t="s">
        <v>42</v>
      </c>
      <c r="D16" s="9" t="s">
        <v>37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35</v>
      </c>
      <c r="B17" s="9" t="s">
        <v>47</v>
      </c>
      <c r="C17" s="9" t="s">
        <v>43</v>
      </c>
      <c r="D17" s="9" t="s">
        <v>36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L.I. SERGIO PELAYO VAQUERO</v>
      </c>
      <c r="C37" s="24"/>
      <c r="D37" s="24"/>
      <c r="E37" s="13"/>
      <c r="F37" s="13"/>
      <c r="G37" s="24" t="s">
        <v>48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7"/>
  <sheetViews>
    <sheetView tabSelected="1" topLeftCell="A7" zoomScale="113" zoomScaleNormal="85" zoomScaleSheetLayoutView="100" workbookViewId="0">
      <selection activeCell="B18" sqref="B1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17.7656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51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Septiembre 2022 - Enero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HABILIDADES PARA EL DESEMPEÑO PROFESIONAL</v>
      </c>
      <c r="B14" s="9" t="s">
        <v>52</v>
      </c>
      <c r="C14" s="9" t="str">
        <f>'1'!C14</f>
        <v>910A</v>
      </c>
      <c r="D14" s="9" t="str">
        <f>'1'!D14</f>
        <v>IINF</v>
      </c>
      <c r="E14" s="9">
        <f>'1'!E14</f>
        <v>8</v>
      </c>
      <c r="F14" s="9">
        <v>7</v>
      </c>
      <c r="G14" s="9">
        <v>1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91</v>
      </c>
      <c r="N14" s="21">
        <v>63</v>
      </c>
    </row>
    <row r="15" spans="1:14" s="11" customFormat="1" x14ac:dyDescent="0.3">
      <c r="A15" s="9" t="str">
        <f>'1'!A15</f>
        <v>INTRODUCCION A LA PROGRAMACION</v>
      </c>
      <c r="B15" s="9" t="s">
        <v>52</v>
      </c>
      <c r="C15" s="9" t="str">
        <f>'1'!C15</f>
        <v>102A</v>
      </c>
      <c r="D15" s="9" t="str">
        <f>'1'!D15</f>
        <v>IEME</v>
      </c>
      <c r="E15" s="9">
        <v>37</v>
      </c>
      <c r="F15" s="9">
        <v>36</v>
      </c>
      <c r="G15" s="9">
        <v>1</v>
      </c>
      <c r="H15" s="10"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22">
        <f>(34*100)/37</f>
        <v>91.891891891891888</v>
      </c>
    </row>
    <row r="16" spans="1:14" s="11" customFormat="1" x14ac:dyDescent="0.3">
      <c r="A16" s="9" t="str">
        <f>'1'!A16</f>
        <v>INTRODUCCION A LA PROGRAMACION</v>
      </c>
      <c r="B16" s="9" t="s">
        <v>52</v>
      </c>
      <c r="C16" s="9" t="str">
        <f>'1'!C16</f>
        <v>102B</v>
      </c>
      <c r="D16" s="9" t="str">
        <f>'1'!D16</f>
        <v>IEME</v>
      </c>
      <c r="E16" s="9">
        <f>'1'!E16</f>
        <v>23</v>
      </c>
      <c r="F16" s="9">
        <v>23</v>
      </c>
      <c r="G16" s="9">
        <v>0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85</v>
      </c>
      <c r="N16" s="22">
        <f>(19*100)/23</f>
        <v>82.608695652173907</v>
      </c>
    </row>
    <row r="17" spans="1:46" s="11" customFormat="1" ht="24.9" x14ac:dyDescent="0.3">
      <c r="A17" s="9" t="str">
        <f>'1'!A17</f>
        <v>TECNOLOGIAS E INTERFACES DE COMPUTADORAS</v>
      </c>
      <c r="B17" s="9" t="s">
        <v>52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16</v>
      </c>
      <c r="G17" s="9">
        <v>1</v>
      </c>
      <c r="H17" s="10"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22">
        <f>(12*100)/17</f>
        <v>70.588235294117652</v>
      </c>
    </row>
    <row r="18" spans="1:46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85</v>
      </c>
      <c r="F18" s="17">
        <f>SUM(F14:F17)</f>
        <v>82</v>
      </c>
      <c r="G18" s="17">
        <f>SUM(G14:G17)</f>
        <v>3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</v>
      </c>
      <c r="N18" s="22">
        <f>AVERAGE(N14:N17)</f>
        <v>77.022205709545858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20" spans="1:46" ht="120" customHeight="1" x14ac:dyDescent="0.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46" x14ac:dyDescent="0.3">
      <c r="A22" s="12"/>
    </row>
    <row r="23" spans="1:46" x14ac:dyDescent="0.3">
      <c r="B23" s="27" t="s">
        <v>27</v>
      </c>
      <c r="C23" s="27"/>
      <c r="D23" s="27"/>
      <c r="G23" s="28" t="s">
        <v>28</v>
      </c>
      <c r="H23" s="28"/>
      <c r="I23" s="28"/>
      <c r="J23" s="28"/>
    </row>
    <row r="24" spans="1:46" ht="62.25" customHeight="1" x14ac:dyDescent="0.3">
      <c r="B24" s="29"/>
      <c r="C24" s="29"/>
      <c r="D24" s="29"/>
      <c r="G24" s="30"/>
      <c r="H24" s="30"/>
      <c r="I24" s="30"/>
      <c r="J24" s="30"/>
    </row>
    <row r="25" spans="1:46" hidden="1" x14ac:dyDescent="0.3">
      <c r="A25" s="23" t="e">
        <v>#REF!</v>
      </c>
      <c r="B25" s="23"/>
      <c r="C25" s="6"/>
      <c r="E25" s="23"/>
      <c r="F25" s="23"/>
      <c r="G25" s="23"/>
      <c r="H25" s="23"/>
    </row>
    <row r="26" spans="1:46" hidden="1" x14ac:dyDescent="0.3"/>
    <row r="27" spans="1:46" ht="45" customHeight="1" x14ac:dyDescent="0.3">
      <c r="B27" s="24" t="str">
        <f>B10</f>
        <v>L.I. SERGIO PELAYO VAQUERO</v>
      </c>
      <c r="C27" s="24"/>
      <c r="D27" s="24"/>
      <c r="E27" s="13"/>
      <c r="F27" s="13"/>
      <c r="G27" s="24" t="s">
        <v>50</v>
      </c>
      <c r="H27" s="24"/>
      <c r="I27" s="24"/>
      <c r="J2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2023-01-24T01:09:48Z</dcterms:modified>
  <cp:category/>
  <cp:contentStatus/>
</cp:coreProperties>
</file>