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2022-ENERO2023\EVIDENCIAS DOCENTES SEPT.2022-ENERO2023\ERC\"/>
    </mc:Choice>
  </mc:AlternateContent>
  <xr:revisionPtr revIDLastSave="0" documentId="8_{BCEB8803-E732-4931-81AD-E272B202D0F9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'4'!$A$1:$N$40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31" i="24"/>
  <c r="M31" i="24"/>
  <c r="K31" i="24"/>
  <c r="F31" i="24"/>
  <c r="E20" i="24"/>
  <c r="I20" i="24" s="1"/>
  <c r="D20" i="24"/>
  <c r="C20" i="24"/>
  <c r="A20" i="24"/>
  <c r="E19" i="24"/>
  <c r="I19" i="24" s="1"/>
  <c r="D19" i="24"/>
  <c r="C19" i="24"/>
  <c r="A19" i="24"/>
  <c r="E16" i="24"/>
  <c r="I16" i="24" s="1"/>
  <c r="D16" i="24"/>
  <c r="C16" i="24"/>
  <c r="A16" i="24"/>
  <c r="E14" i="24"/>
  <c r="D14" i="24"/>
  <c r="C14" i="24"/>
  <c r="A14" i="24"/>
  <c r="B10" i="24"/>
  <c r="B40" i="24" s="1"/>
  <c r="L8" i="24"/>
  <c r="H8" i="24"/>
  <c r="E8" i="24"/>
  <c r="N28" i="23"/>
  <c r="M28" i="23"/>
  <c r="K28" i="23"/>
  <c r="F28" i="23"/>
  <c r="E17" i="23"/>
  <c r="D17" i="23"/>
  <c r="C17" i="23"/>
  <c r="A17" i="23"/>
  <c r="E16" i="23"/>
  <c r="L16" i="23" s="1"/>
  <c r="D16" i="23"/>
  <c r="C16" i="23"/>
  <c r="A16" i="23"/>
  <c r="E15" i="23"/>
  <c r="L15" i="23" s="1"/>
  <c r="D15" i="23"/>
  <c r="C15" i="23"/>
  <c r="A15" i="23"/>
  <c r="E14" i="23"/>
  <c r="L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A17" i="22"/>
  <c r="C17" i="22"/>
  <c r="D17" i="22"/>
  <c r="E17" i="22"/>
  <c r="C14" i="22"/>
  <c r="D14" i="22"/>
  <c r="E14" i="22"/>
  <c r="A14" i="22"/>
  <c r="B10" i="22"/>
  <c r="B37" i="22" s="1"/>
  <c r="L8" i="22"/>
  <c r="H8" i="22"/>
  <c r="E8" i="22"/>
  <c r="K28" i="22"/>
  <c r="L17" i="22"/>
  <c r="B37" i="10"/>
  <c r="N28" i="10"/>
  <c r="M28" i="10"/>
  <c r="K28" i="10"/>
  <c r="F28" i="10"/>
  <c r="E28" i="10"/>
  <c r="L17" i="10"/>
  <c r="I17" i="10"/>
  <c r="L16" i="10"/>
  <c r="I16" i="10"/>
  <c r="L15" i="10"/>
  <c r="I15" i="10"/>
  <c r="L14" i="10"/>
  <c r="I14" i="10"/>
  <c r="L16" i="22" l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6" i="24"/>
  <c r="L19" i="24"/>
  <c r="L20" i="24"/>
  <c r="E31" i="24"/>
  <c r="L17" i="23"/>
  <c r="E28" i="23"/>
  <c r="L14" i="22"/>
  <c r="E28" i="22"/>
  <c r="I28" i="10"/>
  <c r="L28" i="10"/>
  <c r="I28" i="25" l="1"/>
  <c r="J28" i="25" s="1"/>
  <c r="L28" i="25"/>
  <c r="H28" i="25"/>
  <c r="I31" i="24"/>
  <c r="L31" i="24"/>
  <c r="L28" i="23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<sst xmlns="http://schemas.openxmlformats.org/spreadsheetml/2006/main" count="201" uniqueCount="52">
  <si>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</si>
  <si>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</si>
  <si>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</si>
  <si>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</si>
  <si>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</si>
  <si>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</si>
  <si>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</si>
  <si>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</si>
  <si>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</si>
  <si>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</si>
  <si>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</si>
  <si>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</si>
  <si>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</si>
  <si>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</si>
  <si>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</si>
  <si>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</si>
  <si>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</si>
  <si>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</si>
  <si>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</si>
  <si>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</si>
  <si>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</si>
  <si>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</si>
  <si>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</si>
  <si>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</si>
  <si>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</si>
  <si>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</si>
  <si>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</si>
  <si>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</si>
  <si>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</si>
  <si>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</si>
  <si>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</si>
  <si>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</si>
  <si>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</si>
  <si>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SEPTIEMBRE2022-ENERO2023</t>
  </si>
  <si>
    <t xml:space="preserve"> </t>
  </si>
  <si>
    <t>D.E. TONATIUH SOSME SANCHEZ</t>
  </si>
  <si>
    <t>307 A</t>
  </si>
  <si>
    <t>IGEM</t>
  </si>
  <si>
    <t>ING. EDGAR ROMAN CARDENAS</t>
  </si>
  <si>
    <t>CALCULO DIFERENCIAL</t>
  </si>
  <si>
    <t>102 A</t>
  </si>
  <si>
    <t>ALGEBRA LINEAL</t>
  </si>
  <si>
    <t>CALCULO VECTORIAL</t>
  </si>
  <si>
    <t>301 A</t>
  </si>
  <si>
    <t>304 A</t>
  </si>
  <si>
    <t>IEME</t>
  </si>
  <si>
    <t>IIND</t>
  </si>
  <si>
    <t>ISIC</t>
  </si>
  <si>
    <t>DEPARTAMENTO DE CIENCIAS BASICAS</t>
  </si>
  <si>
    <t>MC. TONATIUH SOSME SANCHEZ</t>
  </si>
  <si>
    <t>IV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</si>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</sst>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4" zoomScale="85" zoomScaleNormal="85" zoomScaleSheetLayoutView="100" workbookViewId="0">
      <selection activeCell="N17" sqref="N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3</v>
      </c>
      <c r="I8" s="32" t="s">
        <v>7</v>
      </c>
      <c r="J8" s="32"/>
      <c r="K8" s="32"/>
      <c r="L8" s="33" t="s">
        <v>33</v>
      </c>
      <c r="M8" s="33"/>
      <c r="N8" s="33"/>
    </row>
    <row r="10" spans="1:14" x14ac:dyDescent="0.25">
      <c r="A10" s="4" t="s">
        <v>8</v>
      </c>
      <c r="B10" s="33" t="s">
        <v>38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8" t="s">
        <v>39</v>
      </c>
      <c r="B14" s="9" t="s">
        <v>21</v>
      </c>
      <c r="C14" s="9" t="s">
        <v>40</v>
      </c>
      <c r="D14" s="9" t="s">
        <v>45</v>
      </c>
      <c r="E14" s="9">
        <v>31</v>
      </c>
      <c r="F14" s="9">
        <v>31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76</v>
      </c>
      <c r="N14" s="15">
        <v>0.28999999999999998</v>
      </c>
    </row>
    <row r="15" spans="1:14" s="11" customFormat="1" ht="26.4" x14ac:dyDescent="0.25">
      <c r="A15" s="8" t="s">
        <v>41</v>
      </c>
      <c r="B15" s="9" t="s">
        <v>21</v>
      </c>
      <c r="C15" s="9" t="s">
        <v>36</v>
      </c>
      <c r="D15" s="9" t="s">
        <v>37</v>
      </c>
      <c r="E15" s="9">
        <v>26</v>
      </c>
      <c r="F15" s="9">
        <v>26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76</v>
      </c>
      <c r="N15" s="15">
        <v>0.46100000000000002</v>
      </c>
    </row>
    <row r="16" spans="1:14" s="11" customFormat="1" ht="26.4" x14ac:dyDescent="0.25">
      <c r="A16" s="8" t="s">
        <v>42</v>
      </c>
      <c r="B16" s="9" t="s">
        <v>21</v>
      </c>
      <c r="C16" s="9" t="s">
        <v>43</v>
      </c>
      <c r="D16" s="9" t="s">
        <v>46</v>
      </c>
      <c r="E16" s="9">
        <v>24</v>
      </c>
      <c r="F16" s="9">
        <v>24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74</v>
      </c>
      <c r="N16" s="15">
        <v>0.45800000000000002</v>
      </c>
    </row>
    <row r="17" spans="1:18" s="11" customFormat="1" ht="26.4" x14ac:dyDescent="0.25">
      <c r="A17" s="8" t="s">
        <v>42</v>
      </c>
      <c r="B17" s="9" t="s">
        <v>21</v>
      </c>
      <c r="C17" s="9" t="s">
        <v>44</v>
      </c>
      <c r="D17" s="9" t="s">
        <v>47</v>
      </c>
      <c r="E17" s="9">
        <v>20</v>
      </c>
      <c r="F17" s="9">
        <v>20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74</v>
      </c>
      <c r="N17" s="15">
        <v>0.4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34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101</v>
      </c>
      <c r="G28" s="17"/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75</v>
      </c>
      <c r="N28" s="19">
        <f>AVERAGE(N14:N27)</f>
        <v>0.40225</v>
      </c>
    </row>
    <row r="30" spans="1:18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EDGAR ROMAN CARDENAS</v>
      </c>
      <c r="C37" s="39"/>
      <c r="D37" s="39"/>
      <c r="E37" s="13"/>
      <c r="F37" s="13"/>
      <c r="G37" s="39" t="s">
        <v>35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0" zoomScale="85" zoomScaleNormal="85" zoomScaleSheetLayoutView="100" workbookViewId="0">
      <selection activeCell="N17" sqref="N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5">
      <c r="A10" s="4" t="s">
        <v>8</v>
      </c>
      <c r="B10" s="33" t="str">
        <f>'1'!B10</f>
        <v>ING. EDGAR ROMAN CARDENAS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CALCULO DIFERENCIAL</v>
      </c>
      <c r="B14" s="9"/>
      <c r="C14" s="9" t="str">
        <f>'1'!C14</f>
        <v>102 A</v>
      </c>
      <c r="D14" s="9" t="str">
        <f>'1'!D14</f>
        <v>IEME</v>
      </c>
      <c r="E14" s="9">
        <f>'1'!E14</f>
        <v>31</v>
      </c>
      <c r="F14" s="9">
        <v>30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73</v>
      </c>
      <c r="N14" s="15">
        <v>0.32</v>
      </c>
    </row>
    <row r="15" spans="1:14" s="11" customFormat="1" ht="26.4" x14ac:dyDescent="0.25">
      <c r="A15" s="9" t="str">
        <f>'1'!A15</f>
        <v>ALGEBRA LINEAL</v>
      </c>
      <c r="B15" s="9"/>
      <c r="C15" s="9" t="str">
        <f>'1'!C15</f>
        <v>307 A</v>
      </c>
      <c r="D15" s="9" t="str">
        <f>'1'!D15</f>
        <v>IGEM</v>
      </c>
      <c r="E15" s="9">
        <f>'1'!E15</f>
        <v>26</v>
      </c>
      <c r="F15" s="9">
        <v>26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77</v>
      </c>
      <c r="N15" s="15">
        <v>0.46</v>
      </c>
    </row>
    <row r="16" spans="1:14" s="11" customFormat="1" ht="26.4" x14ac:dyDescent="0.25">
      <c r="A16" s="9" t="str">
        <f>'1'!A16</f>
        <v>CALCULO VECTORIAL</v>
      </c>
      <c r="B16" s="9"/>
      <c r="C16" s="9" t="str">
        <f>'1'!C16</f>
        <v>301 A</v>
      </c>
      <c r="D16" s="9" t="str">
        <f>'1'!D16</f>
        <v>IIND</v>
      </c>
      <c r="E16" s="9">
        <f>'1'!E16</f>
        <v>24</v>
      </c>
      <c r="F16" s="9">
        <v>22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74</v>
      </c>
      <c r="N16" s="15">
        <v>0.92</v>
      </c>
    </row>
    <row r="17" spans="1:14" s="11" customFormat="1" ht="26.4" x14ac:dyDescent="0.25">
      <c r="A17" s="9" t="str">
        <f>'1'!A17</f>
        <v>CALCULO VECTORIAL</v>
      </c>
      <c r="B17" s="9"/>
      <c r="C17" s="9" t="str">
        <f>'1'!C17</f>
        <v>304 A</v>
      </c>
      <c r="D17" s="9" t="str">
        <f>'1'!D17</f>
        <v>ISIC</v>
      </c>
      <c r="E17" s="9">
        <f>'1'!E17</f>
        <v>20</v>
      </c>
      <c r="F17" s="9">
        <v>20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75</v>
      </c>
      <c r="N17" s="15">
        <v>0.4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v>101</v>
      </c>
      <c r="G28" s="17"/>
      <c r="H28" s="18"/>
      <c r="I28" s="17">
        <v>0</v>
      </c>
      <c r="J28" s="18"/>
      <c r="K28" s="17">
        <f>SUM(K14:K27)</f>
        <v>0</v>
      </c>
      <c r="L28" s="18">
        <f t="shared" si="0"/>
        <v>0</v>
      </c>
      <c r="M28" s="17"/>
      <c r="N28" s="19"/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EDGAR ROMAN CARDENAS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0" zoomScale="85" zoomScaleNormal="85" zoomScaleSheetLayoutView="100" workbookViewId="0">
      <selection activeCell="L28" sqref="L2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5">
      <c r="A10" s="4" t="s">
        <v>8</v>
      </c>
      <c r="B10" s="33" t="str">
        <f>'1'!B10</f>
        <v>ING. EDGAR ROMAN CARDENAS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CALCULO DIFERENCIAL</v>
      </c>
      <c r="B14" s="9"/>
      <c r="C14" s="9" t="str">
        <f>'1'!C14</f>
        <v>102 A</v>
      </c>
      <c r="D14" s="9" t="str">
        <f>'1'!D14</f>
        <v>IEME</v>
      </c>
      <c r="E14" s="9">
        <f>'1'!E14</f>
        <v>31</v>
      </c>
      <c r="F14" s="9">
        <v>30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76</v>
      </c>
      <c r="N14" s="15">
        <v>0.81</v>
      </c>
    </row>
    <row r="15" spans="1:14" s="11" customFormat="1" ht="26.4" x14ac:dyDescent="0.25">
      <c r="A15" s="9" t="str">
        <f>'1'!A15</f>
        <v>ALGEBRA LINEAL</v>
      </c>
      <c r="B15" s="9"/>
      <c r="C15" s="9" t="str">
        <f>'1'!C15</f>
        <v>307 A</v>
      </c>
      <c r="D15" s="9" t="str">
        <f>'1'!D15</f>
        <v>IGEM</v>
      </c>
      <c r="E15" s="9">
        <f>'1'!E15</f>
        <v>26</v>
      </c>
      <c r="F15" s="9">
        <v>25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79</v>
      </c>
      <c r="N15" s="15">
        <v>0.88</v>
      </c>
    </row>
    <row r="16" spans="1:14" s="11" customFormat="1" ht="26.4" x14ac:dyDescent="0.25">
      <c r="A16" s="9" t="str">
        <f>'1'!A16</f>
        <v>CALCULO VECTORIAL</v>
      </c>
      <c r="B16" s="9"/>
      <c r="C16" s="9" t="str">
        <f>'1'!C16</f>
        <v>301 A</v>
      </c>
      <c r="D16" s="9" t="str">
        <f>'1'!D16</f>
        <v>IIND</v>
      </c>
      <c r="E16" s="9">
        <f>'1'!E16</f>
        <v>24</v>
      </c>
      <c r="F16" s="9">
        <v>24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78</v>
      </c>
      <c r="N16" s="15">
        <v>0.71</v>
      </c>
    </row>
    <row r="17" spans="1:14" s="11" customFormat="1" ht="26.4" x14ac:dyDescent="0.25">
      <c r="A17" s="9" t="str">
        <f>'1'!A17</f>
        <v>CALCULO VECTORIAL</v>
      </c>
      <c r="B17" s="9"/>
      <c r="C17" s="9" t="str">
        <f>'1'!C17</f>
        <v>304 A</v>
      </c>
      <c r="D17" s="9" t="str">
        <f>'1'!D17</f>
        <v>ISIC</v>
      </c>
      <c r="E17" s="9">
        <f>'1'!E17</f>
        <v>20</v>
      </c>
      <c r="F17" s="9">
        <v>20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78</v>
      </c>
      <c r="N17" s="15">
        <v>0.65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99</v>
      </c>
      <c r="G28" s="17"/>
      <c r="H28" s="18"/>
      <c r="I28" s="17">
        <v>0</v>
      </c>
      <c r="J28" s="18"/>
      <c r="K28" s="17">
        <f>SUM(K14:K27)</f>
        <v>0</v>
      </c>
      <c r="L28" s="18">
        <f t="shared" si="0"/>
        <v>0</v>
      </c>
      <c r="M28" s="17">
        <f>AVERAGE(M14:M27)</f>
        <v>77.75</v>
      </c>
      <c r="N28" s="19">
        <f>AVERAGE(N14:N27)</f>
        <v>0.76249999999999996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EDGAR ROMAN CARDENAS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0"/>
  <sheetViews>
    <sheetView tabSelected="1" zoomScale="85" zoomScaleNormal="85" zoomScaleSheetLayoutView="100" workbookViewId="0">
      <selection activeCell="O21" sqref="O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4.332031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48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5">
      <c r="A10" s="4" t="s">
        <v>8</v>
      </c>
      <c r="B10" s="33" t="str">
        <f>'1'!B10</f>
        <v>ING. EDGAR ROMAN CARDENAS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CALCULO DIFERENCIAL</v>
      </c>
      <c r="B14" s="9" t="s">
        <v>50</v>
      </c>
      <c r="C14" s="9" t="str">
        <f>'1'!C14</f>
        <v>102 A</v>
      </c>
      <c r="D14" s="9" t="str">
        <f>'1'!D14</f>
        <v>IEME</v>
      </c>
      <c r="E14" s="9">
        <f>'1'!E14</f>
        <v>31</v>
      </c>
      <c r="F14" s="9">
        <v>28</v>
      </c>
      <c r="G14" s="9"/>
      <c r="H14" s="10"/>
      <c r="I14" s="9">
        <v>3</v>
      </c>
      <c r="J14" s="10"/>
      <c r="K14" s="9">
        <v>0</v>
      </c>
      <c r="L14" s="10">
        <f t="shared" ref="L14:L31" si="0">K14/E14</f>
        <v>0</v>
      </c>
      <c r="M14" s="9">
        <v>70</v>
      </c>
      <c r="N14" s="15">
        <v>0.9</v>
      </c>
    </row>
    <row r="15" spans="1:14" s="11" customFormat="1" ht="26.4" x14ac:dyDescent="0.25">
      <c r="A15" s="9" t="s">
        <v>39</v>
      </c>
      <c r="B15" s="9" t="s">
        <v>51</v>
      </c>
      <c r="C15" s="9" t="s">
        <v>40</v>
      </c>
      <c r="D15" s="9" t="s">
        <v>45</v>
      </c>
      <c r="E15" s="9">
        <v>31</v>
      </c>
      <c r="F15" s="9">
        <v>28</v>
      </c>
      <c r="G15" s="9"/>
      <c r="H15" s="10"/>
      <c r="I15" s="9">
        <v>3</v>
      </c>
      <c r="J15" s="10"/>
      <c r="K15" s="9">
        <v>0</v>
      </c>
      <c r="L15" s="10">
        <v>0</v>
      </c>
      <c r="M15" s="9">
        <v>70</v>
      </c>
      <c r="N15" s="15">
        <v>0.9</v>
      </c>
    </row>
    <row r="16" spans="1:14" s="11" customFormat="1" ht="26.4" x14ac:dyDescent="0.25">
      <c r="A16" s="9" t="str">
        <f>'1'!A15</f>
        <v>ALGEBRA LINEAL</v>
      </c>
      <c r="B16" s="9" t="s">
        <v>50</v>
      </c>
      <c r="C16" s="9" t="str">
        <f>'1'!C15</f>
        <v>307 A</v>
      </c>
      <c r="D16" s="9" t="str">
        <f>'1'!D15</f>
        <v>IGEM</v>
      </c>
      <c r="E16" s="9">
        <f>'1'!E15</f>
        <v>26</v>
      </c>
      <c r="F16" s="9">
        <v>26</v>
      </c>
      <c r="G16" s="9"/>
      <c r="H16" s="10"/>
      <c r="I16" s="9">
        <f t="shared" ref="I16:I31" si="1">(E16-SUM(F16:G16))-K16</f>
        <v>0</v>
      </c>
      <c r="J16" s="10"/>
      <c r="K16" s="9">
        <v>0</v>
      </c>
      <c r="L16" s="10">
        <f t="shared" si="0"/>
        <v>0</v>
      </c>
      <c r="M16" s="9">
        <v>81</v>
      </c>
      <c r="N16" s="15">
        <v>0.19</v>
      </c>
    </row>
    <row r="17" spans="1:14" s="11" customFormat="1" ht="26.4" x14ac:dyDescent="0.25">
      <c r="A17" s="9" t="s">
        <v>41</v>
      </c>
      <c r="B17" s="9" t="s">
        <v>51</v>
      </c>
      <c r="C17" s="9" t="s">
        <v>36</v>
      </c>
      <c r="D17" s="9" t="s">
        <v>37</v>
      </c>
      <c r="E17" s="9">
        <v>26</v>
      </c>
      <c r="F17" s="9">
        <v>26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81</v>
      </c>
      <c r="N17" s="15">
        <v>0.19</v>
      </c>
    </row>
    <row r="18" spans="1:14" s="11" customFormat="1" ht="26.4" x14ac:dyDescent="0.25">
      <c r="A18" s="9" t="s">
        <v>42</v>
      </c>
      <c r="B18" s="9" t="s">
        <v>50</v>
      </c>
      <c r="C18" s="9" t="s">
        <v>43</v>
      </c>
      <c r="D18" s="9" t="s">
        <v>46</v>
      </c>
      <c r="E18" s="9">
        <v>24</v>
      </c>
      <c r="F18" s="9">
        <v>24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80</v>
      </c>
      <c r="N18" s="15">
        <v>0.83</v>
      </c>
    </row>
    <row r="19" spans="1:14" s="11" customFormat="1" ht="26.4" x14ac:dyDescent="0.25">
      <c r="A19" s="9" t="str">
        <f>'1'!A16</f>
        <v>CALCULO VECTORIAL</v>
      </c>
      <c r="B19" s="9" t="s">
        <v>51</v>
      </c>
      <c r="C19" s="9" t="str">
        <f>'1'!C16</f>
        <v>301 A</v>
      </c>
      <c r="D19" s="9" t="str">
        <f>'1'!D16</f>
        <v>IIND</v>
      </c>
      <c r="E19" s="9">
        <f>'1'!E16</f>
        <v>24</v>
      </c>
      <c r="F19" s="9">
        <v>24</v>
      </c>
      <c r="G19" s="9"/>
      <c r="H19" s="10"/>
      <c r="I19" s="9">
        <f t="shared" si="1"/>
        <v>0</v>
      </c>
      <c r="J19" s="10"/>
      <c r="K19" s="9">
        <v>0</v>
      </c>
      <c r="L19" s="10">
        <f t="shared" si="0"/>
        <v>0</v>
      </c>
      <c r="M19" s="9">
        <v>80</v>
      </c>
      <c r="N19" s="15">
        <v>0.83</v>
      </c>
    </row>
    <row r="20" spans="1:14" s="11" customFormat="1" ht="26.4" x14ac:dyDescent="0.25">
      <c r="A20" s="9" t="str">
        <f>'1'!A17</f>
        <v>CALCULO VECTORIAL</v>
      </c>
      <c r="B20" s="9" t="s">
        <v>50</v>
      </c>
      <c r="C20" s="9" t="str">
        <f>'1'!C17</f>
        <v>304 A</v>
      </c>
      <c r="D20" s="9" t="str">
        <f>'1'!D17</f>
        <v>ISIC</v>
      </c>
      <c r="E20" s="9">
        <f>'1'!E17</f>
        <v>20</v>
      </c>
      <c r="F20" s="9">
        <v>20</v>
      </c>
      <c r="G20" s="9"/>
      <c r="H20" s="10"/>
      <c r="I20" s="9">
        <f t="shared" si="1"/>
        <v>0</v>
      </c>
      <c r="J20" s="10"/>
      <c r="K20" s="9">
        <v>0</v>
      </c>
      <c r="L20" s="10">
        <f t="shared" si="0"/>
        <v>0</v>
      </c>
      <c r="M20" s="9">
        <v>80</v>
      </c>
      <c r="N20" s="15">
        <v>0.75</v>
      </c>
    </row>
    <row r="21" spans="1:14" s="11" customFormat="1" ht="26.4" x14ac:dyDescent="0.25">
      <c r="A21" s="9" t="s">
        <v>42</v>
      </c>
      <c r="B21" s="9" t="s">
        <v>51</v>
      </c>
      <c r="C21" s="9" t="s">
        <v>44</v>
      </c>
      <c r="D21" s="9" t="s">
        <v>47</v>
      </c>
      <c r="E21" s="9">
        <v>20</v>
      </c>
      <c r="F21" s="9">
        <v>20</v>
      </c>
      <c r="G21" s="9"/>
      <c r="H21" s="10"/>
      <c r="I21" s="9">
        <v>0</v>
      </c>
      <c r="J21" s="10"/>
      <c r="K21" s="9">
        <v>0</v>
      </c>
      <c r="L21" s="10">
        <v>0</v>
      </c>
      <c r="M21" s="9">
        <v>80</v>
      </c>
      <c r="N21" s="15">
        <v>0.75</v>
      </c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x14ac:dyDescent="0.25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s="11" customFormat="1" ht="16.5" customHeight="1" x14ac:dyDescent="0.25">
      <c r="A30" s="9"/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4" ht="13.8" thickBot="1" x14ac:dyDescent="0.3">
      <c r="A31" s="16" t="s">
        <v>24</v>
      </c>
      <c r="B31" s="17" t="s">
        <v>25</v>
      </c>
      <c r="C31" s="17" t="s">
        <v>25</v>
      </c>
      <c r="D31" s="17" t="s">
        <v>25</v>
      </c>
      <c r="E31" s="17">
        <f>SUM(E14:E30)</f>
        <v>202</v>
      </c>
      <c r="F31" s="17">
        <f>SUM(F14:F30)</f>
        <v>196</v>
      </c>
      <c r="G31" s="17"/>
      <c r="H31" s="18"/>
      <c r="I31" s="17">
        <f t="shared" si="1"/>
        <v>6</v>
      </c>
      <c r="J31" s="18"/>
      <c r="K31" s="17">
        <f>SUM(K14:K30)</f>
        <v>0</v>
      </c>
      <c r="L31" s="18">
        <f t="shared" si="0"/>
        <v>0</v>
      </c>
      <c r="M31" s="17">
        <f>AVERAGE(M14:M30)</f>
        <v>77.75</v>
      </c>
      <c r="N31" s="19">
        <f>AVERAGE(N14:N30)</f>
        <v>0.66749999999999998</v>
      </c>
    </row>
    <row r="33" spans="1:14" ht="120" customHeight="1" x14ac:dyDescent="0.25">
      <c r="A33" s="29" t="s">
        <v>26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5" spans="1:14" x14ac:dyDescent="0.25">
      <c r="A35" s="12"/>
    </row>
    <row r="36" spans="1:14" x14ac:dyDescent="0.25">
      <c r="B36" s="36" t="s">
        <v>27</v>
      </c>
      <c r="C36" s="36"/>
      <c r="D36" s="36"/>
      <c r="G36" s="21" t="s">
        <v>28</v>
      </c>
      <c r="H36" s="21"/>
      <c r="I36" s="21"/>
      <c r="J36" s="21"/>
    </row>
    <row r="37" spans="1:14" ht="62.25" customHeight="1" x14ac:dyDescent="0.25">
      <c r="B37" s="37"/>
      <c r="C37" s="37"/>
      <c r="D37" s="37"/>
      <c r="G37" s="33"/>
      <c r="H37" s="33"/>
      <c r="I37" s="33"/>
      <c r="J37" s="33"/>
    </row>
    <row r="38" spans="1:14" hidden="1" x14ac:dyDescent="0.25">
      <c r="A38" s="38" t="e">
        <v>#REF!</v>
      </c>
      <c r="B38" s="38"/>
      <c r="C38" s="6"/>
      <c r="E38" s="38"/>
      <c r="F38" s="38"/>
      <c r="G38" s="38"/>
      <c r="H38" s="38"/>
    </row>
    <row r="39" spans="1:14" hidden="1" x14ac:dyDescent="0.25"/>
    <row r="40" spans="1:14" ht="45" customHeight="1" x14ac:dyDescent="0.25">
      <c r="B40" s="39" t="str">
        <f>B10</f>
        <v>ING. EDGAR ROMAN CARDENAS</v>
      </c>
      <c r="C40" s="39"/>
      <c r="D40" s="39"/>
      <c r="E40" s="13"/>
      <c r="F40" s="13"/>
      <c r="G40" s="39" t="s">
        <v>49</v>
      </c>
      <c r="H40" s="39"/>
      <c r="I40" s="39"/>
      <c r="J40" s="39"/>
    </row>
  </sheetData>
  <mergeCells count="31">
    <mergeCell ref="A38:B38"/>
    <mergeCell ref="E38:H38"/>
    <mergeCell ref="B40:D40"/>
    <mergeCell ref="G40:J40"/>
    <mergeCell ref="M12:M13"/>
    <mergeCell ref="N12:N13"/>
    <mergeCell ref="A33:N33"/>
    <mergeCell ref="B37:D37"/>
    <mergeCell ref="G37:J37"/>
    <mergeCell ref="B36:D36"/>
    <mergeCell ref="G36:J3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10" zoomScale="85" zoomScaleNormal="85" zoomScaleSheetLayoutView="100" workbookViewId="0">
      <selection activeCell="R18" sqref="R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5">
      <c r="A10" s="4" t="s">
        <v>8</v>
      </c>
      <c r="B10" s="33" t="str">
        <f>'1'!B10</f>
        <v>ING. EDGAR ROMAN CARDENAS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CALCULO DIFERENCIAL</v>
      </c>
      <c r="B14" s="9"/>
      <c r="C14" s="9" t="str">
        <f>'1'!C14</f>
        <v>102 A</v>
      </c>
      <c r="D14" s="9" t="str">
        <f>'1'!D14</f>
        <v>IEME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ALGEBRA LINEAL</v>
      </c>
      <c r="B15" s="9"/>
      <c r="C15" s="9" t="str">
        <f>'1'!C15</f>
        <v>307 A</v>
      </c>
      <c r="D15" s="9" t="str">
        <f>'1'!D15</f>
        <v>IGEM</v>
      </c>
      <c r="E15" s="9">
        <f>'1'!E15</f>
        <v>26</v>
      </c>
      <c r="F15" s="9"/>
      <c r="G15" s="9"/>
      <c r="H15" s="10">
        <f t="shared" si="0"/>
        <v>0</v>
      </c>
      <c r="I15" s="9">
        <f t="shared" si="1"/>
        <v>26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CALCULO VECTORIAL</v>
      </c>
      <c r="B16" s="9"/>
      <c r="C16" s="9" t="str">
        <f>'1'!C16</f>
        <v>301 A</v>
      </c>
      <c r="D16" s="9" t="str">
        <f>'1'!D16</f>
        <v>IIND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CALCULO VECTORIAL</v>
      </c>
      <c r="B17" s="9"/>
      <c r="C17" s="9" t="str">
        <f>'1'!C17</f>
        <v>304 A</v>
      </c>
      <c r="D17" s="9" t="str">
        <f>'1'!D17</f>
        <v>ISIC</v>
      </c>
      <c r="E17" s="9">
        <f>'1'!E17</f>
        <v>20</v>
      </c>
      <c r="F17" s="9"/>
      <c r="G17" s="9"/>
      <c r="H17" s="10">
        <f t="shared" si="0"/>
        <v>0</v>
      </c>
      <c r="I17" s="9">
        <f t="shared" si="1"/>
        <v>20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EDGAR ROMAN CARDENAS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2023-01-10T01:09:21Z</dcterms:modified>
  <cp:category/>
  <cp:contentStatus/>
</cp:coreProperties>
</file>