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621"/>
  <workbookPr autoCompressPictures="0"/>
  <bookViews>
    <workbookView xWindow="720" yWindow="0" windowWidth="25120" windowHeight="1288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9" i="22" l="1"/>
  <c r="I20" i="22"/>
  <c r="I21" i="22"/>
  <c r="I22" i="22"/>
  <c r="I23" i="22"/>
  <c r="I24" i="22"/>
  <c r="I25" i="22"/>
  <c r="I26" i="22"/>
  <c r="I27" i="22"/>
  <c r="I19" i="10"/>
  <c r="I20" i="10"/>
  <c r="I21" i="10"/>
  <c r="I22" i="10"/>
  <c r="I23" i="10"/>
  <c r="I24" i="10"/>
  <c r="I25" i="10"/>
  <c r="I26" i="10"/>
  <c r="I27" i="10"/>
  <c r="E15" i="25"/>
  <c r="H15" i="25"/>
  <c r="E16" i="25"/>
  <c r="H16" i="25"/>
  <c r="E17" i="25"/>
  <c r="H17" i="25"/>
  <c r="E18" i="25"/>
  <c r="H18" i="25"/>
  <c r="H14" i="25"/>
  <c r="N28" i="25"/>
  <c r="M28" i="25"/>
  <c r="K28" i="25"/>
  <c r="G28" i="25"/>
  <c r="F28" i="25"/>
  <c r="I18" i="25"/>
  <c r="J18" i="25"/>
  <c r="D18" i="25"/>
  <c r="C18" i="25"/>
  <c r="A18" i="25"/>
  <c r="I17" i="25"/>
  <c r="J17" i="25"/>
  <c r="D17" i="25"/>
  <c r="C17" i="25"/>
  <c r="A17" i="25"/>
  <c r="I16" i="25"/>
  <c r="J16" i="25"/>
  <c r="D16" i="25"/>
  <c r="C16" i="25"/>
  <c r="A16" i="25"/>
  <c r="I15" i="25"/>
  <c r="J15" i="25"/>
  <c r="D15" i="25"/>
  <c r="C15" i="25"/>
  <c r="A15" i="25"/>
  <c r="I14" i="25"/>
  <c r="J14" i="25"/>
  <c r="D14" i="25"/>
  <c r="C14" i="25"/>
  <c r="A14" i="25"/>
  <c r="B10" i="25"/>
  <c r="B37" i="25"/>
  <c r="L8" i="25"/>
  <c r="H8" i="25"/>
  <c r="E8" i="25"/>
  <c r="N28" i="24"/>
  <c r="M28" i="24"/>
  <c r="K28" i="24"/>
  <c r="G28" i="24"/>
  <c r="F28" i="24"/>
  <c r="E18" i="24"/>
  <c r="I18" i="24"/>
  <c r="J18" i="24"/>
  <c r="D18" i="24"/>
  <c r="C18" i="24"/>
  <c r="A18" i="24"/>
  <c r="E17" i="24"/>
  <c r="I17" i="24"/>
  <c r="J17" i="24"/>
  <c r="D17" i="24"/>
  <c r="C17" i="24"/>
  <c r="A17" i="24"/>
  <c r="E16" i="24"/>
  <c r="I16" i="24"/>
  <c r="J16" i="24"/>
  <c r="D16" i="24"/>
  <c r="C16" i="24"/>
  <c r="A16" i="24"/>
  <c r="E15" i="24"/>
  <c r="I15" i="24"/>
  <c r="J15" i="24"/>
  <c r="D15" i="24"/>
  <c r="C15" i="24"/>
  <c r="A15" i="24"/>
  <c r="E14" i="24"/>
  <c r="I14" i="24"/>
  <c r="J14" i="24"/>
  <c r="D14" i="24"/>
  <c r="C14" i="24"/>
  <c r="A14" i="24"/>
  <c r="B10" i="24"/>
  <c r="B37" i="24"/>
  <c r="L8" i="24"/>
  <c r="H8" i="24"/>
  <c r="E8" i="24"/>
  <c r="N28" i="23"/>
  <c r="M28" i="23"/>
  <c r="K28" i="23"/>
  <c r="G28" i="23"/>
  <c r="F28" i="23"/>
  <c r="E18" i="23"/>
  <c r="I18" i="23"/>
  <c r="J18" i="23"/>
  <c r="D18" i="23"/>
  <c r="C18" i="23"/>
  <c r="A18" i="23"/>
  <c r="E17" i="23"/>
  <c r="I17" i="23"/>
  <c r="J17" i="23"/>
  <c r="D17" i="23"/>
  <c r="C17" i="23"/>
  <c r="A17" i="23"/>
  <c r="E16" i="23"/>
  <c r="I16" i="23"/>
  <c r="J16" i="23"/>
  <c r="D16" i="23"/>
  <c r="C16" i="23"/>
  <c r="A16" i="23"/>
  <c r="E15" i="23"/>
  <c r="I15" i="23"/>
  <c r="J15" i="23"/>
  <c r="D15" i="23"/>
  <c r="C15" i="23"/>
  <c r="A15" i="23"/>
  <c r="E14" i="23"/>
  <c r="I14" i="23"/>
  <c r="J14" i="23"/>
  <c r="D14" i="23"/>
  <c r="C14" i="23"/>
  <c r="A14" i="23"/>
  <c r="B10" i="23"/>
  <c r="B37" i="23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/>
  <c r="C14" i="22"/>
  <c r="D14" i="22"/>
  <c r="E14" i="22"/>
  <c r="H14" i="22"/>
  <c r="A14" i="22"/>
  <c r="B10" i="22"/>
  <c r="B37" i="22"/>
  <c r="L8" i="22"/>
  <c r="H8" i="22"/>
  <c r="E8" i="22"/>
  <c r="N28" i="22"/>
  <c r="M28" i="22"/>
  <c r="K28" i="22"/>
  <c r="G28" i="22"/>
  <c r="F28" i="22"/>
  <c r="L17" i="22"/>
  <c r="I17" i="22"/>
  <c r="J17" i="22"/>
  <c r="H17" i="22"/>
  <c r="L16" i="22"/>
  <c r="I16" i="22"/>
  <c r="J16" i="22"/>
  <c r="H16" i="22"/>
  <c r="L15" i="22"/>
  <c r="I15" i="22"/>
  <c r="J15" i="22"/>
  <c r="H15" i="22"/>
  <c r="I14" i="22"/>
  <c r="J14" i="22"/>
  <c r="N28" i="10"/>
  <c r="K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L14" i="25"/>
  <c r="L15" i="25"/>
  <c r="L16" i="25"/>
  <c r="L17" i="25"/>
  <c r="L18" i="25"/>
  <c r="E28" i="25"/>
  <c r="L14" i="24"/>
  <c r="L15" i="24"/>
  <c r="L16" i="24"/>
  <c r="L17" i="24"/>
  <c r="L18" i="24"/>
  <c r="H14" i="24"/>
  <c r="H15" i="24"/>
  <c r="H16" i="24"/>
  <c r="H17" i="24"/>
  <c r="H18" i="24"/>
  <c r="E28" i="24"/>
  <c r="L14" i="23"/>
  <c r="L15" i="23"/>
  <c r="L16" i="23"/>
  <c r="L17" i="23"/>
  <c r="L18" i="23"/>
  <c r="H14" i="23"/>
  <c r="H15" i="23"/>
  <c r="H16" i="23"/>
  <c r="H17" i="23"/>
  <c r="H18" i="23"/>
  <c r="E28" i="23"/>
  <c r="H18" i="22"/>
  <c r="I18" i="22"/>
  <c r="J18" i="22"/>
  <c r="L14" i="22"/>
  <c r="E28" i="22"/>
  <c r="I28" i="10"/>
  <c r="L28" i="10"/>
  <c r="I28" i="25"/>
  <c r="J28" i="25"/>
  <c r="L28" i="25"/>
  <c r="H28" i="25"/>
  <c r="I28" i="24"/>
  <c r="J28" i="24"/>
  <c r="L28" i="24"/>
  <c r="H28" i="24"/>
  <c r="I28" i="23"/>
  <c r="J28" i="23"/>
  <c r="L28" i="23"/>
  <c r="H28" i="23"/>
  <c r="I28" i="22"/>
  <c r="J28" i="22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<sst xmlns="http://schemas.openxmlformats.org/spreadsheetml/2006/main" count="182" uniqueCount="47">
  <si>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</si>
  <si>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</si>
  <si>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</si>
  <si>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</si>
  <si>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</si>
  <si>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</si>
  <si>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</si>
  <si>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</si>
  <si>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</si>
  <si>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</si>
  <si>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</si>
  <si>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</si>
  <si>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</si>
  <si>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</si>
  <si>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</si>
  <si>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</si>
  <si>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</si>
  <si>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</si>
  <si>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</si>
  <si>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</si>
  <si>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</si>
  <si>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</si>
  <si>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</si>
  <si>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</si>
  <si>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</si>
  <si>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</si>
  <si>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</si>
  <si>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</si>
  <si>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</si>
  <si>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</si>
  <si>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</si>
  <si>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SISTEMAS COMPUTACIONALES</t>
  </si>
  <si>
    <t>FUNDAMENTOS DE INVESTIGACION</t>
  </si>
  <si>
    <t>TALLER DE BASE DE DATOS</t>
  </si>
  <si>
    <t>BASE DE DATOS DISTRIBUIDAS</t>
  </si>
  <si>
    <t>INFORMATICA PARA LA ADMINISTRACION</t>
  </si>
  <si>
    <t>104C</t>
  </si>
  <si>
    <t>504A</t>
  </si>
  <si>
    <t>704A2</t>
  </si>
  <si>
    <t>105A</t>
  </si>
  <si>
    <t>105C</t>
  </si>
  <si>
    <t>ISIC</t>
  </si>
  <si>
    <t>LADM</t>
  </si>
  <si>
    <t>MTI IVONNE CARMONA LOEZA</t>
  </si>
  <si>
    <t>ISC MARIA ELENA MORALES BENITEZ</t>
  </si>
  <si>
    <t>SEP 22 - ENE 23</t>
  </si>
  <si>
    <t>MTI. IVONNE CARMONA LOEZA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</si>
</sst>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9" fontId="4" fillId="0" borderId="14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0" Type="http://schemas.openxmlformats.org/officeDocument/2006/relationships/customXml" Target="../customXml/item1.xml"/><Relationship Id="rId1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4.vml"/><Relationship Id="rId3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abSelected="1" topLeftCell="A12" zoomScale="125" zoomScaleNormal="125" zoomScaleSheetLayoutView="100" zoomScalePageLayoutView="125" workbookViewId="0">
      <selection activeCell="I6" sqref="I6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6.164062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4</v>
      </c>
      <c r="I8" s="32" t="s">
        <v>7</v>
      </c>
      <c r="J8" s="32"/>
      <c r="K8" s="32"/>
      <c r="L8" s="33" t="s">
        <v>45</v>
      </c>
      <c r="M8" s="33"/>
      <c r="N8" s="33"/>
    </row>
    <row r="10" spans="1:14">
      <c r="A10" s="4" t="s">
        <v>8</v>
      </c>
      <c r="B10" s="33" t="s">
        <v>46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>
      <c r="A14" s="40" t="s">
        <v>32</v>
      </c>
      <c r="B14" s="9" t="s">
        <v>21</v>
      </c>
      <c r="C14" s="41" t="s">
        <v>36</v>
      </c>
      <c r="D14" s="9" t="s">
        <v>41</v>
      </c>
      <c r="E14" s="41">
        <v>23</v>
      </c>
      <c r="F14" s="41">
        <v>14</v>
      </c>
      <c r="G14" s="9"/>
      <c r="H14" s="10"/>
      <c r="I14" s="9">
        <f t="shared" ref="I14:I28" si="0">(E14-SUM(F14:G14))-K14</f>
        <v>9</v>
      </c>
      <c r="J14" s="10"/>
      <c r="K14" s="9">
        <v>0</v>
      </c>
      <c r="L14" s="10">
        <f t="shared" ref="L14:L28" si="1">K14/E14</f>
        <v>0</v>
      </c>
      <c r="M14" s="41">
        <v>56</v>
      </c>
      <c r="N14" s="42">
        <v>0.61</v>
      </c>
    </row>
    <row r="15" spans="1:14" s="11" customFormat="1">
      <c r="A15" s="40" t="s">
        <v>33</v>
      </c>
      <c r="B15" s="9" t="s">
        <v>21</v>
      </c>
      <c r="C15" s="41" t="s">
        <v>37</v>
      </c>
      <c r="D15" s="9" t="s">
        <v>41</v>
      </c>
      <c r="E15" s="41">
        <v>23</v>
      </c>
      <c r="F15" s="41">
        <v>20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41">
        <v>81</v>
      </c>
      <c r="N15" s="42">
        <v>0.8</v>
      </c>
    </row>
    <row r="16" spans="1:14" s="11" customFormat="1">
      <c r="A16" s="40" t="s">
        <v>34</v>
      </c>
      <c r="B16" s="9" t="s">
        <v>21</v>
      </c>
      <c r="C16" s="41" t="s">
        <v>38</v>
      </c>
      <c r="D16" s="9" t="s">
        <v>41</v>
      </c>
      <c r="E16" s="41">
        <v>7</v>
      </c>
      <c r="F16" s="41">
        <v>6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41">
        <v>72</v>
      </c>
      <c r="N16" s="42">
        <v>0.86</v>
      </c>
    </row>
    <row r="17" spans="1:14" s="11" customFormat="1">
      <c r="A17" s="40" t="s">
        <v>35</v>
      </c>
      <c r="B17" s="9" t="s">
        <v>21</v>
      </c>
      <c r="C17" s="41" t="s">
        <v>39</v>
      </c>
      <c r="D17" s="9" t="s">
        <v>42</v>
      </c>
      <c r="E17" s="41">
        <v>40</v>
      </c>
      <c r="F17" s="41">
        <v>29</v>
      </c>
      <c r="G17" s="9"/>
      <c r="H17" s="10"/>
      <c r="I17" s="9">
        <f t="shared" si="0"/>
        <v>11</v>
      </c>
      <c r="J17" s="10"/>
      <c r="K17" s="9">
        <v>0</v>
      </c>
      <c r="L17" s="10">
        <f t="shared" si="1"/>
        <v>0</v>
      </c>
      <c r="M17" s="41">
        <v>67</v>
      </c>
      <c r="N17" s="42">
        <v>0.73</v>
      </c>
    </row>
    <row r="18" spans="1:14" s="11" customFormat="1">
      <c r="A18" s="40" t="s">
        <v>35</v>
      </c>
      <c r="B18" s="9" t="s">
        <v>21</v>
      </c>
      <c r="C18" s="41" t="s">
        <v>40</v>
      </c>
      <c r="D18" s="9" t="s">
        <v>42</v>
      </c>
      <c r="E18" s="41">
        <v>27</v>
      </c>
      <c r="F18" s="41">
        <v>23</v>
      </c>
      <c r="G18" s="9"/>
      <c r="H18" s="10"/>
      <c r="I18" s="9">
        <f t="shared" si="0"/>
        <v>4</v>
      </c>
      <c r="J18" s="10"/>
      <c r="K18" s="9">
        <v>0</v>
      </c>
      <c r="L18" s="10">
        <f t="shared" si="1"/>
        <v>0</v>
      </c>
      <c r="M18" s="41">
        <v>75</v>
      </c>
      <c r="N18" s="42">
        <v>0.74</v>
      </c>
    </row>
    <row r="19" spans="1:14" s="11" customFormat="1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92</v>
      </c>
      <c r="G28" s="17"/>
      <c r="H28" s="18"/>
      <c r="I28" s="17">
        <f t="shared" si="0"/>
        <v>28</v>
      </c>
      <c r="J28" s="18"/>
      <c r="K28" s="17">
        <f>SUM(K14:K27)</f>
        <v>0</v>
      </c>
      <c r="L28" s="18">
        <f t="shared" si="1"/>
        <v>0</v>
      </c>
      <c r="M28" s="17">
        <v>70</v>
      </c>
      <c r="N28" s="19">
        <f>AVERAGE(N14:N27)</f>
        <v>0.748</v>
      </c>
    </row>
    <row r="30" spans="1:14" ht="120" customHeight="1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>
      <c r="A32" s="12"/>
    </row>
    <row r="33" spans="1:10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>
      <c r="B34" s="37"/>
      <c r="C34" s="37"/>
      <c r="D34" s="37"/>
      <c r="G34" s="33"/>
      <c r="H34" s="33"/>
      <c r="I34" s="33"/>
      <c r="J34" s="33"/>
    </row>
    <row r="35" spans="1:10" hidden="1">
      <c r="A35" s="38" t="e">
        <v>#REF!</v>
      </c>
      <c r="B35" s="38"/>
      <c r="C35" s="6"/>
      <c r="E35" s="38"/>
      <c r="F35" s="38"/>
      <c r="G35" s="38"/>
      <c r="H35" s="38"/>
    </row>
    <row r="36" spans="1:10" hidden="1"/>
    <row r="37" spans="1:10" ht="45" customHeight="1">
      <c r="B37" s="39" t="s">
        <v>43</v>
      </c>
      <c r="C37" s="39"/>
      <c r="D37" s="39"/>
      <c r="E37" s="13"/>
      <c r="F37" s="13"/>
      <c r="G37" s="43" t="s">
        <v>44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honeticPr fontId="10" type="noConversion"/>
  <pageMargins left="0.70866141732283472" right="0.70866141732283472" top="0.74803149606299213" bottom="1.05125" header="0.31496062992125984" footer="0.31496062992125984"/>
  <pageSetup scale="73" orientation="landscape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zoomScale="85" zoomScaleNormal="85" zoomScaleSheetLayoutView="100" zoomScalePageLayoutView="85" workbookViewId="0">
      <selection sqref="A1:N37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 22 - ENE 23</v>
      </c>
      <c r="M8" s="33"/>
      <c r="N8" s="33"/>
    </row>
    <row r="10" spans="1:14">
      <c r="A10" s="4" t="s">
        <v>8</v>
      </c>
      <c r="B10" s="33" t="str">
        <f>'1'!B10</f>
        <v>MTI. IVONNE CARMONA LOEZA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>
      <c r="A14" s="9" t="str">
        <f>'1'!A14</f>
        <v>FUNDAMENTOS DE INVESTIGACION</v>
      </c>
      <c r="B14" s="9"/>
      <c r="C14" s="9" t="str">
        <f>'1'!C14</f>
        <v>104C</v>
      </c>
      <c r="D14" s="9" t="str">
        <f>'1'!D14</f>
        <v>ISIC</v>
      </c>
      <c r="E14" s="9">
        <f>'1'!E14</f>
        <v>23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>
      <c r="A15" s="9" t="str">
        <f>'1'!A15</f>
        <v>TALLER DE BASE DE DATOS</v>
      </c>
      <c r="B15" s="9"/>
      <c r="C15" s="9" t="str">
        <f>'1'!C15</f>
        <v>504A</v>
      </c>
      <c r="D15" s="9" t="str">
        <f>'1'!D15</f>
        <v>ISIC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>
      <c r="A16" s="9" t="str">
        <f>'1'!A16</f>
        <v>BASE DE DATOS DISTRIBUIDAS</v>
      </c>
      <c r="B16" s="9"/>
      <c r="C16" s="9" t="str">
        <f>'1'!C16</f>
        <v>704A2</v>
      </c>
      <c r="D16" s="9" t="str">
        <f>'1'!D16</f>
        <v>ISIC</v>
      </c>
      <c r="E16" s="9">
        <f>'1'!E16</f>
        <v>7</v>
      </c>
      <c r="F16" s="9"/>
      <c r="G16" s="9"/>
      <c r="H16" s="10">
        <f t="shared" si="0"/>
        <v>0</v>
      </c>
      <c r="I16" s="9">
        <f t="shared" si="1"/>
        <v>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>
      <c r="A17" s="9" t="str">
        <f>'1'!A17</f>
        <v>INFORMATICA PARA LA ADMINISTRACION</v>
      </c>
      <c r="B17" s="9"/>
      <c r="C17" s="9" t="str">
        <f>'1'!C17</f>
        <v>105A</v>
      </c>
      <c r="D17" s="9" t="str">
        <f>'1'!D17</f>
        <v>LADM</v>
      </c>
      <c r="E17" s="9">
        <f>'1'!E17</f>
        <v>40</v>
      </c>
      <c r="F17" s="9"/>
      <c r="G17" s="9"/>
      <c r="H17" s="10">
        <f t="shared" si="0"/>
        <v>0</v>
      </c>
      <c r="I17" s="9">
        <f t="shared" si="1"/>
        <v>40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>
      <c r="A18" s="9" t="str">
        <f>'1'!A18</f>
        <v>INFORMATICA PARA LA ADMINISTRACION</v>
      </c>
      <c r="B18" s="9"/>
      <c r="C18" s="9" t="str">
        <f>'1'!C18</f>
        <v>105C</v>
      </c>
      <c r="D18" s="9" t="str">
        <f>'1'!D18</f>
        <v>LADM</v>
      </c>
      <c r="E18" s="9">
        <f>'1'!E18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>
        <f t="shared" si="1"/>
        <v>0</v>
      </c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>
        <f t="shared" si="1"/>
        <v>0</v>
      </c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>
        <f t="shared" si="1"/>
        <v>0</v>
      </c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>
      <c r="A32" s="12"/>
    </row>
    <row r="33" spans="1:10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>
      <c r="B34" s="37"/>
      <c r="C34" s="37"/>
      <c r="D34" s="37"/>
      <c r="G34" s="33"/>
      <c r="H34" s="33"/>
      <c r="I34" s="33"/>
      <c r="J34" s="33"/>
    </row>
    <row r="35" spans="1:10" hidden="1">
      <c r="A35" s="38" t="e">
        <v>#REF!</v>
      </c>
      <c r="B35" s="38"/>
      <c r="C35" s="6"/>
      <c r="E35" s="38"/>
      <c r="F35" s="38"/>
      <c r="G35" s="38"/>
      <c r="H35" s="38"/>
    </row>
    <row r="36" spans="1:10" hidden="1"/>
    <row r="37" spans="1:10" ht="45" customHeight="1">
      <c r="B37" s="39" t="str">
        <f>B10</f>
        <v>MTI. IVONNE CARMONA LOEZA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zoomScale="85" zoomScaleNormal="85" zoomScaleSheetLayoutView="100" zoomScalePageLayoutView="85" workbookViewId="0">
      <selection sqref="A1:N37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 22 - ENE 23</v>
      </c>
      <c r="M8" s="33"/>
      <c r="N8" s="33"/>
    </row>
    <row r="10" spans="1:14">
      <c r="A10" s="4" t="s">
        <v>8</v>
      </c>
      <c r="B10" s="33" t="str">
        <f>'1'!B10</f>
        <v>MTI. IVONNE CARMONA LOEZA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>
      <c r="A14" s="9" t="str">
        <f>'1'!A14</f>
        <v>FUNDAMENTOS DE INVESTIGACION</v>
      </c>
      <c r="B14" s="9"/>
      <c r="C14" s="9" t="str">
        <f>'1'!C14</f>
        <v>104C</v>
      </c>
      <c r="D14" s="9" t="str">
        <f>'1'!D14</f>
        <v>ISIC</v>
      </c>
      <c r="E14" s="9">
        <f>'1'!E14</f>
        <v>23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>
      <c r="A15" s="9" t="str">
        <f>'1'!A15</f>
        <v>TALLER DE BASE DE DATOS</v>
      </c>
      <c r="B15" s="9"/>
      <c r="C15" s="9" t="str">
        <f>'1'!C15</f>
        <v>504A</v>
      </c>
      <c r="D15" s="9" t="str">
        <f>'1'!D15</f>
        <v>ISIC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>
      <c r="A16" s="9" t="str">
        <f>'1'!A16</f>
        <v>BASE DE DATOS DISTRIBUIDAS</v>
      </c>
      <c r="B16" s="9"/>
      <c r="C16" s="9" t="str">
        <f>'1'!C16</f>
        <v>704A2</v>
      </c>
      <c r="D16" s="9" t="str">
        <f>'1'!D16</f>
        <v>ISIC</v>
      </c>
      <c r="E16" s="9">
        <f>'1'!E16</f>
        <v>7</v>
      </c>
      <c r="F16" s="9"/>
      <c r="G16" s="9"/>
      <c r="H16" s="10">
        <f t="shared" si="0"/>
        <v>0</v>
      </c>
      <c r="I16" s="9">
        <f t="shared" si="1"/>
        <v>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>
      <c r="A17" s="9" t="str">
        <f>'1'!A17</f>
        <v>INFORMATICA PARA LA ADMINISTRACION</v>
      </c>
      <c r="B17" s="9"/>
      <c r="C17" s="9" t="str">
        <f>'1'!C17</f>
        <v>105A</v>
      </c>
      <c r="D17" s="9" t="str">
        <f>'1'!D17</f>
        <v>LADM</v>
      </c>
      <c r="E17" s="9">
        <f>'1'!E17</f>
        <v>40</v>
      </c>
      <c r="F17" s="9"/>
      <c r="G17" s="9"/>
      <c r="H17" s="10">
        <f t="shared" si="0"/>
        <v>0</v>
      </c>
      <c r="I17" s="9">
        <f t="shared" si="1"/>
        <v>40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>
      <c r="A18" s="9" t="str">
        <f>'1'!A18</f>
        <v>INFORMATICA PARA LA ADMINISTRACION</v>
      </c>
      <c r="B18" s="9"/>
      <c r="C18" s="9" t="str">
        <f>'1'!C18</f>
        <v>105C</v>
      </c>
      <c r="D18" s="9" t="str">
        <f>'1'!D18</f>
        <v>LADM</v>
      </c>
      <c r="E18" s="9">
        <f>'1'!E18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>
      <c r="A32" s="12"/>
    </row>
    <row r="33" spans="1:10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>
      <c r="B34" s="37"/>
      <c r="C34" s="37"/>
      <c r="D34" s="37"/>
      <c r="G34" s="33"/>
      <c r="H34" s="33"/>
      <c r="I34" s="33"/>
      <c r="J34" s="33"/>
    </row>
    <row r="35" spans="1:10" hidden="1">
      <c r="A35" s="38" t="e">
        <v>#REF!</v>
      </c>
      <c r="B35" s="38"/>
      <c r="C35" s="6"/>
      <c r="E35" s="38"/>
      <c r="F35" s="38"/>
      <c r="G35" s="38"/>
      <c r="H35" s="38"/>
    </row>
    <row r="36" spans="1:10" hidden="1"/>
    <row r="37" spans="1:10" ht="45" customHeight="1">
      <c r="B37" s="39" t="str">
        <f>B10</f>
        <v>MTI. IVONNE CARMONA LOEZA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zoomScale="85" zoomScaleNormal="85" zoomScaleSheetLayoutView="100" zoomScalePageLayoutView="85" workbookViewId="0">
      <selection sqref="A1:N37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 22 - ENE 23</v>
      </c>
      <c r="M8" s="33"/>
      <c r="N8" s="33"/>
    </row>
    <row r="10" spans="1:14">
      <c r="A10" s="4" t="s">
        <v>8</v>
      </c>
      <c r="B10" s="33" t="str">
        <f>'1'!B10</f>
        <v>MTI. IVONNE CARMONA LOEZA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>
      <c r="A14" s="9" t="str">
        <f>'1'!A14</f>
        <v>FUNDAMENTOS DE INVESTIGACION</v>
      </c>
      <c r="B14" s="9"/>
      <c r="C14" s="9" t="str">
        <f>'1'!C14</f>
        <v>104C</v>
      </c>
      <c r="D14" s="9" t="str">
        <f>'1'!D14</f>
        <v>ISIC</v>
      </c>
      <c r="E14" s="9">
        <f>'1'!E14</f>
        <v>23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>
      <c r="A15" s="9" t="str">
        <f>'1'!A15</f>
        <v>TALLER DE BASE DE DATOS</v>
      </c>
      <c r="B15" s="9"/>
      <c r="C15" s="9" t="str">
        <f>'1'!C15</f>
        <v>504A</v>
      </c>
      <c r="D15" s="9" t="str">
        <f>'1'!D15</f>
        <v>ISIC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>
      <c r="A16" s="9" t="str">
        <f>'1'!A16</f>
        <v>BASE DE DATOS DISTRIBUIDAS</v>
      </c>
      <c r="B16" s="9"/>
      <c r="C16" s="9" t="str">
        <f>'1'!C16</f>
        <v>704A2</v>
      </c>
      <c r="D16" s="9" t="str">
        <f>'1'!D16</f>
        <v>ISIC</v>
      </c>
      <c r="E16" s="9">
        <f>'1'!E16</f>
        <v>7</v>
      </c>
      <c r="F16" s="9"/>
      <c r="G16" s="9"/>
      <c r="H16" s="10">
        <f t="shared" si="0"/>
        <v>0</v>
      </c>
      <c r="I16" s="9">
        <f t="shared" si="1"/>
        <v>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>
      <c r="A17" s="9" t="str">
        <f>'1'!A17</f>
        <v>INFORMATICA PARA LA ADMINISTRACION</v>
      </c>
      <c r="B17" s="9"/>
      <c r="C17" s="9" t="str">
        <f>'1'!C17</f>
        <v>105A</v>
      </c>
      <c r="D17" s="9" t="str">
        <f>'1'!D17</f>
        <v>LADM</v>
      </c>
      <c r="E17" s="9">
        <f>'1'!E17</f>
        <v>40</v>
      </c>
      <c r="F17" s="9"/>
      <c r="G17" s="9"/>
      <c r="H17" s="10">
        <f t="shared" si="0"/>
        <v>0</v>
      </c>
      <c r="I17" s="9">
        <f t="shared" si="1"/>
        <v>40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>
      <c r="A18" s="9" t="str">
        <f>'1'!A18</f>
        <v>INFORMATICA PARA LA ADMINISTRACION</v>
      </c>
      <c r="B18" s="9"/>
      <c r="C18" s="9" t="str">
        <f>'1'!C18</f>
        <v>105C</v>
      </c>
      <c r="D18" s="9" t="str">
        <f>'1'!D18</f>
        <v>LADM</v>
      </c>
      <c r="E18" s="9">
        <f>'1'!E18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>
      <c r="A32" s="12"/>
    </row>
    <row r="33" spans="1:10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>
      <c r="B34" s="37"/>
      <c r="C34" s="37"/>
      <c r="D34" s="37"/>
      <c r="G34" s="33"/>
      <c r="H34" s="33"/>
      <c r="I34" s="33"/>
      <c r="J34" s="33"/>
    </row>
    <row r="35" spans="1:10" hidden="1">
      <c r="A35" s="38" t="e">
        <v>#REF!</v>
      </c>
      <c r="B35" s="38"/>
      <c r="C35" s="6"/>
      <c r="E35" s="38"/>
      <c r="F35" s="38"/>
      <c r="G35" s="38"/>
      <c r="H35" s="38"/>
    </row>
    <row r="36" spans="1:10" hidden="1"/>
    <row r="37" spans="1:10" ht="45" customHeight="1">
      <c r="B37" s="39" t="str">
        <f>B10</f>
        <v>MTI. IVONNE CARMONA LOEZA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zoomScale="85" zoomScaleNormal="85" zoomScaleSheetLayoutView="100" zoomScalePageLayoutView="85" workbookViewId="0">
      <selection sqref="A1:N37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 22 - ENE 23</v>
      </c>
      <c r="M8" s="33"/>
      <c r="N8" s="33"/>
    </row>
    <row r="10" spans="1:14">
      <c r="A10" s="4" t="s">
        <v>8</v>
      </c>
      <c r="B10" s="33" t="str">
        <f>'1'!B10</f>
        <v>MTI. IVONNE CARMONA LOEZA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>
      <c r="A14" s="9" t="str">
        <f>'1'!A14</f>
        <v>FUNDAMENTOS DE INVESTIGACION</v>
      </c>
      <c r="B14" s="9"/>
      <c r="C14" s="9" t="str">
        <f>'1'!C14</f>
        <v>104C</v>
      </c>
      <c r="D14" s="9" t="str">
        <f>'1'!D14</f>
        <v>ISIC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>
      <c r="A15" s="9" t="str">
        <f>'1'!A15</f>
        <v>TALLER DE BASE DE DATOS</v>
      </c>
      <c r="B15" s="9"/>
      <c r="C15" s="9" t="str">
        <f>'1'!C15</f>
        <v>504A</v>
      </c>
      <c r="D15" s="9" t="str">
        <f>'1'!D15</f>
        <v>ISIC</v>
      </c>
      <c r="E15" s="9">
        <f>'1'!E15</f>
        <v>23</v>
      </c>
      <c r="F15" s="9"/>
      <c r="G15" s="9"/>
      <c r="H15" s="10">
        <f t="shared" ref="H15:H27" si="3">(F15+G15)/E15</f>
        <v>0</v>
      </c>
      <c r="I15" s="9">
        <f t="shared" si="0"/>
        <v>23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>
      <c r="A16" s="9" t="str">
        <f>'1'!A16</f>
        <v>BASE DE DATOS DISTRIBUIDAS</v>
      </c>
      <c r="B16" s="9"/>
      <c r="C16" s="9" t="str">
        <f>'1'!C16</f>
        <v>704A2</v>
      </c>
      <c r="D16" s="9" t="str">
        <f>'1'!D16</f>
        <v>ISIC</v>
      </c>
      <c r="E16" s="9">
        <f>'1'!E16</f>
        <v>7</v>
      </c>
      <c r="F16" s="9"/>
      <c r="G16" s="9"/>
      <c r="H16" s="10">
        <f t="shared" si="3"/>
        <v>0</v>
      </c>
      <c r="I16" s="9">
        <f t="shared" si="0"/>
        <v>7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>
      <c r="A17" s="9" t="str">
        <f>'1'!A17</f>
        <v>INFORMATICA PARA LA ADMINISTRACION</v>
      </c>
      <c r="B17" s="9"/>
      <c r="C17" s="9" t="str">
        <f>'1'!C17</f>
        <v>105A</v>
      </c>
      <c r="D17" s="9" t="str">
        <f>'1'!D17</f>
        <v>LADM</v>
      </c>
      <c r="E17" s="9">
        <f>'1'!E17</f>
        <v>40</v>
      </c>
      <c r="F17" s="9"/>
      <c r="G17" s="9"/>
      <c r="H17" s="10">
        <f t="shared" si="3"/>
        <v>0</v>
      </c>
      <c r="I17" s="9">
        <f t="shared" si="0"/>
        <v>40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>
      <c r="A18" s="9" t="str">
        <f>'1'!A18</f>
        <v>INFORMATICA PARA LA ADMINISTRACION</v>
      </c>
      <c r="B18" s="9"/>
      <c r="C18" s="9" t="str">
        <f>'1'!C18</f>
        <v>105C</v>
      </c>
      <c r="D18" s="9" t="str">
        <f>'1'!D18</f>
        <v>LADM</v>
      </c>
      <c r="E18" s="9">
        <f>'1'!E18</f>
        <v>27</v>
      </c>
      <c r="F18" s="9"/>
      <c r="G18" s="9"/>
      <c r="H18" s="10">
        <f t="shared" si="3"/>
        <v>0</v>
      </c>
      <c r="I18" s="9">
        <f t="shared" si="0"/>
        <v>27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97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>
      <c r="A32" s="12"/>
    </row>
    <row r="33" spans="1:10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>
      <c r="B34" s="37"/>
      <c r="C34" s="37"/>
      <c r="D34" s="37"/>
      <c r="G34" s="33"/>
      <c r="H34" s="33"/>
      <c r="I34" s="33"/>
      <c r="J34" s="33"/>
    </row>
    <row r="35" spans="1:10" hidden="1">
      <c r="A35" s="38" t="e">
        <v>#REF!</v>
      </c>
      <c r="B35" s="38"/>
      <c r="C35" s="6"/>
      <c r="E35" s="38"/>
      <c r="F35" s="38"/>
      <c r="G35" s="38"/>
      <c r="H35" s="38"/>
    </row>
    <row r="36" spans="1:10" hidden="1"/>
    <row r="37" spans="1:10" ht="45" customHeight="1">
      <c r="B37" s="39" t="str">
        <f>B10</f>
        <v>MTI. IVONNE CARMONA LOEZA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IVONNE  CARMONA</cp:lastModifiedBy>
  <cp:revision/>
  <cp:lastPrinted>2022-10-19T16:50:28Z</cp:lastPrinted>
  <dcterms:created xsi:type="dcterms:W3CDTF">2021-11-22T14:45:25Z</dcterms:created>
  <dcterms:modified xsi:type="dcterms:W3CDTF">2022-10-19T17:09:16Z</dcterms:modified>
  <cp:category/>
  <cp:contentStatus/>
</cp:coreProperties>
</file>