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/>
  <mc:AlternateContent xmlns:mc="http://schemas.openxmlformats.org/markup-compatibility/2006">
    <mc:Choice Requires="x15">
      <x15ac:absPath xmlns:x15ac="http://schemas.microsoft.com/office/spreadsheetml/2010/11/ac" url="F:\3. SEPT22 -ENE 23\REPORTES SEPT 22- ENE 23\"/>
    </mc:Choice>
  </mc:AlternateContent>
  <xr:revisionPtr revIDLastSave="0" documentId="13_ncr:1_{882D584A-5A19-4F07-AEEF-7BE423D076D3}" xr6:coauthVersionLast="47" xr6:coauthVersionMax="47" xr10:uidLastSave="{00000000-0000-0000-0000-000000000000}"/>
  <bookViews>
    <workbookView xWindow="-120" yWindow="-120" windowWidth="24240" windowHeight="13140" activeTab="1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'1'!$A$1:$N$38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12" i="22" l="1"/>
  <c r="Q13" i="10"/>
  <c r="N28" i="25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C16" i="22"/>
  <c r="D16" i="22"/>
  <c r="C18" i="22"/>
  <c r="D18" i="22"/>
  <c r="L18" i="22"/>
  <c r="A19" i="22"/>
  <c r="C19" i="22"/>
  <c r="D19" i="22"/>
  <c r="E19" i="22"/>
  <c r="A20" i="22"/>
  <c r="C20" i="22"/>
  <c r="D20" i="22"/>
  <c r="E20" i="22"/>
  <c r="L20" i="22" s="1"/>
  <c r="A21" i="22"/>
  <c r="C21" i="22"/>
  <c r="D21" i="22"/>
  <c r="E21" i="22"/>
  <c r="I21" i="22" s="1"/>
  <c r="A22" i="22"/>
  <c r="C22" i="22"/>
  <c r="D22" i="22"/>
  <c r="E22" i="22"/>
  <c r="L22" i="22" s="1"/>
  <c r="A23" i="22"/>
  <c r="C23" i="22"/>
  <c r="D23" i="22"/>
  <c r="E23" i="22"/>
  <c r="A24" i="22"/>
  <c r="C24" i="22"/>
  <c r="D24" i="22"/>
  <c r="E24" i="22"/>
  <c r="L24" i="22" s="1"/>
  <c r="A25" i="22"/>
  <c r="C25" i="22"/>
  <c r="D25" i="22"/>
  <c r="E25" i="22"/>
  <c r="A26" i="22"/>
  <c r="C26" i="22"/>
  <c r="D26" i="22"/>
  <c r="E26" i="22"/>
  <c r="L26" i="22" s="1"/>
  <c r="A27" i="22"/>
  <c r="C27" i="22"/>
  <c r="D27" i="22"/>
  <c r="E27" i="22"/>
  <c r="I27" i="22" s="1"/>
  <c r="C14" i="22"/>
  <c r="D14" i="22"/>
  <c r="B10" i="22"/>
  <c r="B37" i="22" s="1"/>
  <c r="L8" i="22"/>
  <c r="H8" i="22"/>
  <c r="E8" i="22"/>
  <c r="N28" i="22"/>
  <c r="M28" i="22"/>
  <c r="K28" i="22"/>
  <c r="G28" i="22"/>
  <c r="F28" i="22"/>
  <c r="L27" i="22"/>
  <c r="L25" i="22"/>
  <c r="I25" i="22"/>
  <c r="I24" i="22"/>
  <c r="I23" i="22"/>
  <c r="L21" i="22"/>
  <c r="L19" i="22"/>
  <c r="I19" i="22"/>
  <c r="I17" i="22"/>
  <c r="L16" i="22"/>
  <c r="I16" i="22"/>
  <c r="L15" i="22"/>
  <c r="I15" i="22"/>
  <c r="B38" i="10"/>
  <c r="N29" i="10"/>
  <c r="M29" i="10"/>
  <c r="K29" i="10"/>
  <c r="G29" i="10"/>
  <c r="F29" i="10"/>
  <c r="E29" i="10"/>
  <c r="L28" i="10"/>
  <c r="L27" i="10"/>
  <c r="L26" i="10"/>
  <c r="L25" i="10"/>
  <c r="L24" i="10"/>
  <c r="L23" i="10"/>
  <c r="L22" i="10"/>
  <c r="L21" i="10"/>
  <c r="L20" i="10"/>
  <c r="L19" i="10"/>
  <c r="I19" i="10"/>
  <c r="L18" i="10"/>
  <c r="I18" i="10"/>
  <c r="L16" i="10"/>
  <c r="I16" i="10"/>
  <c r="L15" i="10"/>
  <c r="I15" i="10"/>
  <c r="L14" i="10"/>
  <c r="I14" i="10"/>
  <c r="L17" i="22" l="1"/>
  <c r="L23" i="22"/>
  <c r="I14" i="22"/>
  <c r="I20" i="22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I18" i="22"/>
  <c r="I22" i="22"/>
  <c r="I26" i="22"/>
  <c r="L14" i="22"/>
  <c r="E28" i="22"/>
  <c r="I29" i="10"/>
  <c r="L29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<sst xmlns="http://schemas.openxmlformats.org/spreadsheetml/2006/main" count="200" uniqueCount="51">
  <si>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</si>
  <si>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</si>
  <si>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</si>
  <si>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</si>
  <si>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</si>
  <si>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</si>
  <si>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</si>
  <si>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</si>
  <si>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</si>
  <si>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</si>
  <si>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</si>
  <si>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</si>
  <si>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</si>
  <si>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</si>
  <si>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</si>
  <si>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</si>
  <si>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</si>
  <si>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</si>
  <si>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</si>
  <si>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</si>
  <si>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</si>
  <si>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</si>
  <si>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</si>
  <si>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</si>
  <si>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</si>
  <si>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</si>
  <si>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</si>
  <si>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</si>
  <si>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</si>
  <si>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</si>
  <si>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</si>
  <si>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DLA</t>
  </si>
  <si>
    <t>II</t>
  </si>
  <si>
    <t xml:space="preserve">LICENCIATURA EN ADMINISTRACION </t>
  </si>
  <si>
    <t>SEP 22- ENE 23</t>
  </si>
  <si>
    <t>L.C. MANUEL DE JESUS CANO BUSTAMANTE</t>
  </si>
  <si>
    <t>LICENCIATURA EN ADMINISTRACION</t>
  </si>
  <si>
    <t>III</t>
  </si>
  <si>
    <t>PLANEACION FINANCIERA</t>
  </si>
  <si>
    <t>GESTION DE COSTOS</t>
  </si>
  <si>
    <t>TALLER DE ADMINISTRACION</t>
  </si>
  <si>
    <t>CONTABILIDAD FINANCIERA</t>
  </si>
  <si>
    <t>GESTION FINANCIERA PARA PROYECTOS DE INNOVACION</t>
  </si>
  <si>
    <t>MCA. LILIANA IRASEMA AGUIRRE CARDOZA</t>
  </si>
  <si>
    <t>7°</t>
  </si>
  <si>
    <t>5°</t>
  </si>
  <si>
    <t>IIND</t>
  </si>
  <si>
    <t>ISC</t>
  </si>
  <si>
    <t>IINF</t>
  </si>
  <si>
    <t>IIBD</t>
  </si>
  <si>
    <t>LAD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</si>
</sst>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38"/>
  <sheetViews>
    <sheetView topLeftCell="A4" zoomScaleNormal="100" zoomScaleSheetLayoutView="100" workbookViewId="0">
      <selection activeCell="E14" sqref="E14:E18"/>
    </sheetView>
  </sheetViews>
  <sheetFormatPr baseColWidth="10" defaultColWidth="11.42578125" defaultRowHeight="12.75" x14ac:dyDescent="0.2"/>
  <cols>
    <col min="1" max="1" width="38.5703125" style="1" bestFit="1" customWidth="1"/>
    <col min="2" max="3" width="7.28515625" style="1" customWidth="1"/>
    <col min="4" max="4" width="25.85546875" style="1" customWidth="1"/>
    <col min="5" max="5" width="9.42578125" style="1" customWidth="1"/>
    <col min="6" max="6" width="8.7109375" style="1" customWidth="1"/>
    <col min="7" max="10" width="11.28515625" style="1" customWidth="1"/>
    <col min="11" max="12" width="7.5703125" style="1" customWidth="1"/>
    <col min="13" max="16384" width="11.42578125" style="1"/>
  </cols>
  <sheetData>
    <row r="1" spans="1:17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7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7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7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7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7" x14ac:dyDescent="0.2">
      <c r="A6" s="22" t="s">
        <v>2</v>
      </c>
      <c r="B6" s="22"/>
      <c r="C6" s="22"/>
      <c r="D6" s="22"/>
      <c r="E6" s="23" t="s">
        <v>33</v>
      </c>
      <c r="F6" s="23"/>
      <c r="G6" s="23"/>
      <c r="H6" s="23"/>
      <c r="I6" s="3"/>
      <c r="J6" s="3"/>
      <c r="K6" s="3"/>
      <c r="L6" s="3"/>
      <c r="M6" s="3"/>
      <c r="N6" s="3"/>
    </row>
    <row r="7" spans="1:17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7" x14ac:dyDescent="0.2">
      <c r="A8" s="4" t="s">
        <v>3</v>
      </c>
      <c r="B8" s="33" t="s">
        <v>4</v>
      </c>
      <c r="C8" s="33"/>
      <c r="D8" s="14" t="s">
        <v>5</v>
      </c>
      <c r="E8" s="5">
        <v>5</v>
      </c>
      <c r="G8" s="4" t="s">
        <v>6</v>
      </c>
      <c r="H8" s="5">
        <v>5</v>
      </c>
      <c r="I8" s="32" t="s">
        <v>7</v>
      </c>
      <c r="J8" s="32"/>
      <c r="K8" s="32"/>
      <c r="L8" s="33" t="s">
        <v>34</v>
      </c>
      <c r="M8" s="33"/>
      <c r="N8" s="33"/>
    </row>
    <row r="10" spans="1:17" x14ac:dyDescent="0.2">
      <c r="A10" s="4" t="s">
        <v>8</v>
      </c>
      <c r="B10" s="33" t="s">
        <v>43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7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7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7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  <c r="P13" s="1">
        <v>32</v>
      </c>
      <c r="Q13" s="1">
        <f>P13/P14</f>
        <v>0.78048780487804881</v>
      </c>
    </row>
    <row r="14" spans="1:17" s="11" customFormat="1" x14ac:dyDescent="0.2">
      <c r="A14" s="8" t="s">
        <v>41</v>
      </c>
      <c r="B14" s="9" t="s">
        <v>21</v>
      </c>
      <c r="C14" s="9" t="s">
        <v>4</v>
      </c>
      <c r="D14" s="9" t="s">
        <v>48</v>
      </c>
      <c r="E14" s="9">
        <v>38</v>
      </c>
      <c r="F14" s="9">
        <v>31</v>
      </c>
      <c r="G14" s="9"/>
      <c r="H14" s="10"/>
      <c r="I14" s="9">
        <f t="shared" ref="I14:I29" si="0">(E14-SUM(F14:G14))-K14</f>
        <v>7</v>
      </c>
      <c r="J14" s="10"/>
      <c r="K14" s="9">
        <v>0</v>
      </c>
      <c r="L14" s="10">
        <f t="shared" ref="L14:L29" si="1">K14/E14</f>
        <v>0</v>
      </c>
      <c r="M14" s="9">
        <v>69</v>
      </c>
      <c r="N14" s="15">
        <v>0.82</v>
      </c>
      <c r="P14" s="11">
        <v>41</v>
      </c>
    </row>
    <row r="15" spans="1:17" s="11" customFormat="1" x14ac:dyDescent="0.2">
      <c r="A15" s="8" t="s">
        <v>39</v>
      </c>
      <c r="B15" s="9" t="s">
        <v>21</v>
      </c>
      <c r="C15" s="9" t="s">
        <v>45</v>
      </c>
      <c r="D15" s="9" t="s">
        <v>46</v>
      </c>
      <c r="E15" s="9">
        <v>24</v>
      </c>
      <c r="F15" s="9">
        <v>23</v>
      </c>
      <c r="G15" s="9"/>
      <c r="H15" s="10"/>
      <c r="I15" s="9">
        <f t="shared" si="0"/>
        <v>1</v>
      </c>
      <c r="J15" s="10"/>
      <c r="K15" s="9">
        <v>0</v>
      </c>
      <c r="L15" s="10">
        <f t="shared" si="1"/>
        <v>0</v>
      </c>
      <c r="M15" s="9">
        <v>86</v>
      </c>
      <c r="N15" s="15">
        <v>0.96</v>
      </c>
    </row>
    <row r="16" spans="1:17" s="11" customFormat="1" x14ac:dyDescent="0.2">
      <c r="A16" s="8" t="s">
        <v>38</v>
      </c>
      <c r="B16" s="9" t="s">
        <v>21</v>
      </c>
      <c r="C16" s="9" t="s">
        <v>44</v>
      </c>
      <c r="D16" s="9" t="s">
        <v>46</v>
      </c>
      <c r="E16" s="9">
        <v>35</v>
      </c>
      <c r="F16" s="9">
        <v>34</v>
      </c>
      <c r="G16" s="9"/>
      <c r="H16" s="10"/>
      <c r="I16" s="9">
        <f t="shared" si="0"/>
        <v>1</v>
      </c>
      <c r="J16" s="10"/>
      <c r="K16" s="9"/>
      <c r="L16" s="10">
        <f t="shared" si="1"/>
        <v>0</v>
      </c>
      <c r="M16" s="9">
        <v>86</v>
      </c>
      <c r="N16" s="15">
        <v>0.83</v>
      </c>
    </row>
    <row r="17" spans="1:14" s="11" customFormat="1" ht="25.5" x14ac:dyDescent="0.2">
      <c r="A17" s="8" t="s">
        <v>42</v>
      </c>
      <c r="B17" s="9" t="s">
        <v>21</v>
      </c>
      <c r="C17" s="9" t="s">
        <v>44</v>
      </c>
      <c r="D17" s="9" t="s">
        <v>31</v>
      </c>
      <c r="E17" s="9">
        <v>20</v>
      </c>
      <c r="F17" s="9">
        <v>20</v>
      </c>
      <c r="G17" s="9"/>
      <c r="H17" s="10"/>
      <c r="I17" s="9"/>
      <c r="J17" s="10"/>
      <c r="K17" s="9"/>
      <c r="L17" s="10"/>
      <c r="M17" s="9">
        <v>1</v>
      </c>
      <c r="N17" s="15">
        <v>1</v>
      </c>
    </row>
    <row r="18" spans="1:14" s="11" customFormat="1" x14ac:dyDescent="0.2">
      <c r="A18" s="8" t="s">
        <v>40</v>
      </c>
      <c r="B18" s="9" t="s">
        <v>21</v>
      </c>
      <c r="C18" s="9" t="s">
        <v>4</v>
      </c>
      <c r="D18" s="9" t="s">
        <v>47</v>
      </c>
      <c r="E18" s="9">
        <v>41</v>
      </c>
      <c r="F18" s="9">
        <v>35</v>
      </c>
      <c r="G18" s="9"/>
      <c r="H18" s="10"/>
      <c r="I18" s="9">
        <f t="shared" si="0"/>
        <v>6</v>
      </c>
      <c r="J18" s="10"/>
      <c r="K18" s="9"/>
      <c r="L18" s="10">
        <f t="shared" si="1"/>
        <v>0</v>
      </c>
      <c r="M18" s="9">
        <v>75</v>
      </c>
      <c r="N18" s="15">
        <v>0.83</v>
      </c>
    </row>
    <row r="19" spans="1:14" s="11" customFormat="1" x14ac:dyDescent="0.2">
      <c r="A19" s="8" t="s">
        <v>40</v>
      </c>
      <c r="B19" s="9" t="s">
        <v>32</v>
      </c>
      <c r="C19" s="9" t="s">
        <v>4</v>
      </c>
      <c r="D19" s="9" t="s">
        <v>47</v>
      </c>
      <c r="E19" s="9">
        <v>41</v>
      </c>
      <c r="F19" s="9">
        <v>36</v>
      </c>
      <c r="G19" s="9"/>
      <c r="H19" s="10"/>
      <c r="I19" s="9">
        <f t="shared" si="0"/>
        <v>5</v>
      </c>
      <c r="J19" s="10"/>
      <c r="K19" s="9"/>
      <c r="L19" s="10">
        <f t="shared" si="1"/>
        <v>0</v>
      </c>
      <c r="M19" s="9">
        <v>73</v>
      </c>
      <c r="N19" s="15">
        <v>0.78</v>
      </c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 t="e">
        <f t="shared" si="1"/>
        <v>#DIV/0!</v>
      </c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 t="e">
        <f t="shared" si="1"/>
        <v>#DIV/0!</v>
      </c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 t="e">
        <f t="shared" si="1"/>
        <v>#DIV/0!</v>
      </c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 t="e">
        <f t="shared" si="1"/>
        <v>#DIV/0!</v>
      </c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 t="e">
        <f t="shared" si="1"/>
        <v>#DIV/0!</v>
      </c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 t="e">
        <f t="shared" si="1"/>
        <v>#DIV/0!</v>
      </c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 t="e">
        <f t="shared" si="1"/>
        <v>#DIV/0!</v>
      </c>
      <c r="M26" s="9"/>
      <c r="N26" s="15"/>
    </row>
    <row r="27" spans="1:14" s="11" customForma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 t="e">
        <f t="shared" si="1"/>
        <v>#DIV/0!</v>
      </c>
      <c r="M27" s="9"/>
      <c r="N27" s="15"/>
    </row>
    <row r="28" spans="1:14" s="11" customFormat="1" ht="16.5" customHeight="1" x14ac:dyDescent="0.2">
      <c r="A28" s="8"/>
      <c r="B28" s="9"/>
      <c r="C28" s="9"/>
      <c r="D28" s="9"/>
      <c r="E28" s="9"/>
      <c r="F28" s="9"/>
      <c r="G28" s="9"/>
      <c r="H28" s="10"/>
      <c r="I28" s="9"/>
      <c r="J28" s="10"/>
      <c r="K28" s="9"/>
      <c r="L28" s="10" t="e">
        <f t="shared" si="1"/>
        <v>#DIV/0!</v>
      </c>
      <c r="M28" s="9"/>
      <c r="N28" s="15"/>
    </row>
    <row r="29" spans="1:14" ht="13.5" thickBot="1" x14ac:dyDescent="0.25">
      <c r="A29" s="16" t="s">
        <v>24</v>
      </c>
      <c r="B29" s="17" t="s">
        <v>25</v>
      </c>
      <c r="C29" s="17" t="s">
        <v>25</v>
      </c>
      <c r="D29" s="17" t="s">
        <v>25</v>
      </c>
      <c r="E29" s="17">
        <f>SUM(E14:E28)</f>
        <v>199</v>
      </c>
      <c r="F29" s="17">
        <f>SUM(F14:F28)</f>
        <v>179</v>
      </c>
      <c r="G29" s="17">
        <f>SUM(G14:G28)</f>
        <v>0</v>
      </c>
      <c r="H29" s="18">
        <v>0</v>
      </c>
      <c r="I29" s="17">
        <f t="shared" si="0"/>
        <v>20</v>
      </c>
      <c r="J29" s="18">
        <v>0</v>
      </c>
      <c r="K29" s="17">
        <f>SUM(K14:K28)</f>
        <v>0</v>
      </c>
      <c r="L29" s="18">
        <f t="shared" si="1"/>
        <v>0</v>
      </c>
      <c r="M29" s="17">
        <f>AVERAGE(M14:M28)</f>
        <v>65</v>
      </c>
      <c r="N29" s="19">
        <f>AVERAGE(N14:N28)</f>
        <v>0.87</v>
      </c>
    </row>
    <row r="31" spans="1:14" ht="120" customHeight="1" x14ac:dyDescent="0.2">
      <c r="A31" s="29" t="s">
        <v>26</v>
      </c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</row>
    <row r="33" spans="1:10" x14ac:dyDescent="0.2">
      <c r="A33" s="12"/>
    </row>
    <row r="34" spans="1:10" x14ac:dyDescent="0.2">
      <c r="B34" s="36" t="s">
        <v>27</v>
      </c>
      <c r="C34" s="36"/>
      <c r="D34" s="36"/>
      <c r="G34" s="21" t="s">
        <v>28</v>
      </c>
      <c r="H34" s="21"/>
      <c r="I34" s="21"/>
      <c r="J34" s="21"/>
    </row>
    <row r="35" spans="1:10" ht="62.25" customHeight="1" x14ac:dyDescent="0.2">
      <c r="B35" s="37"/>
      <c r="C35" s="37"/>
      <c r="D35" s="37"/>
      <c r="G35" s="33"/>
      <c r="H35" s="33"/>
      <c r="I35" s="33"/>
      <c r="J35" s="33"/>
    </row>
    <row r="36" spans="1:10" hidden="1" x14ac:dyDescent="0.2">
      <c r="A36" s="38" t="e">
        <v>#REF!</v>
      </c>
      <c r="B36" s="38"/>
      <c r="C36" s="6"/>
      <c r="E36" s="38"/>
      <c r="F36" s="38"/>
      <c r="G36" s="38"/>
      <c r="H36" s="38"/>
    </row>
    <row r="37" spans="1:10" hidden="1" x14ac:dyDescent="0.2"/>
    <row r="38" spans="1:10" ht="45" customHeight="1" x14ac:dyDescent="0.2">
      <c r="B38" s="39" t="str">
        <f>B10</f>
        <v>MCA. LILIANA IRASEMA AGUIRRE CARDOZA</v>
      </c>
      <c r="C38" s="39"/>
      <c r="D38" s="39"/>
      <c r="E38" s="13"/>
      <c r="F38" s="13"/>
      <c r="G38" s="39" t="s">
        <v>35</v>
      </c>
      <c r="H38" s="39"/>
      <c r="I38" s="39"/>
      <c r="J38" s="39"/>
    </row>
  </sheetData>
  <mergeCells count="31">
    <mergeCell ref="A36:B36"/>
    <mergeCell ref="E36:H36"/>
    <mergeCell ref="B38:D38"/>
    <mergeCell ref="G38:J38"/>
    <mergeCell ref="K12:K13"/>
    <mergeCell ref="L12:L13"/>
    <mergeCell ref="B34:D34"/>
    <mergeCell ref="G34:J34"/>
    <mergeCell ref="B35:D35"/>
    <mergeCell ref="G35:J35"/>
    <mergeCell ref="M12:M13"/>
    <mergeCell ref="N12:N13"/>
    <mergeCell ref="A31:N31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37"/>
  <sheetViews>
    <sheetView tabSelected="1" topLeftCell="A7" zoomScaleNormal="100" zoomScaleSheetLayoutView="100" workbookViewId="0">
      <selection activeCell="P16" sqref="P1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7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7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7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7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7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7" x14ac:dyDescent="0.2">
      <c r="A6" s="22" t="s">
        <v>2</v>
      </c>
      <c r="B6" s="22"/>
      <c r="C6" s="22"/>
      <c r="D6" s="22"/>
      <c r="E6" s="23" t="s">
        <v>36</v>
      </c>
      <c r="F6" s="23"/>
      <c r="G6" s="23"/>
      <c r="H6" s="23"/>
      <c r="I6" s="3"/>
      <c r="J6" s="3"/>
      <c r="K6" s="3"/>
      <c r="L6" s="3"/>
      <c r="M6" s="3"/>
      <c r="N6" s="3"/>
    </row>
    <row r="7" spans="1:17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7" ht="15" x14ac:dyDescent="0.25">
      <c r="A8" s="4" t="s">
        <v>3</v>
      </c>
      <c r="B8" s="33">
        <v>2</v>
      </c>
      <c r="C8" s="33"/>
      <c r="D8" s="14" t="s">
        <v>5</v>
      </c>
      <c r="E8" s="20">
        <f>'1'!E8</f>
        <v>5</v>
      </c>
      <c r="F8"/>
      <c r="G8" s="4" t="s">
        <v>6</v>
      </c>
      <c r="H8" s="20">
        <f>'1'!H8</f>
        <v>5</v>
      </c>
      <c r="I8" s="32" t="s">
        <v>7</v>
      </c>
      <c r="J8" s="32"/>
      <c r="K8" s="32"/>
      <c r="L8" s="33" t="str">
        <f>'1'!L8</f>
        <v>SEP 22- ENE 23</v>
      </c>
      <c r="M8" s="33"/>
      <c r="N8" s="33"/>
    </row>
    <row r="10" spans="1:17" x14ac:dyDescent="0.2">
      <c r="A10" s="4" t="s">
        <v>8</v>
      </c>
      <c r="B10" s="33" t="str">
        <f>'1'!B10</f>
        <v>MCA. LILIANA IRASEMA AGUIRRE CARDOZA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7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7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  <c r="P12" s="1">
        <v>36</v>
      </c>
      <c r="Q12" s="1">
        <f>P12/P13</f>
        <v>0.87804878048780488</v>
      </c>
    </row>
    <row r="13" spans="1:17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  <c r="P13" s="1">
        <v>41</v>
      </c>
    </row>
    <row r="14" spans="1:17" s="11" customFormat="1" x14ac:dyDescent="0.2">
      <c r="A14" s="8" t="s">
        <v>41</v>
      </c>
      <c r="B14" s="9" t="s">
        <v>32</v>
      </c>
      <c r="C14" s="9" t="str">
        <f>'1'!C14</f>
        <v>1°</v>
      </c>
      <c r="D14" s="9" t="str">
        <f>'1'!D14</f>
        <v>IINF</v>
      </c>
      <c r="E14" s="9">
        <v>38</v>
      </c>
      <c r="F14" s="9">
        <v>31</v>
      </c>
      <c r="G14" s="9"/>
      <c r="H14" s="10"/>
      <c r="I14" s="9">
        <f t="shared" ref="I14:I28" si="0">(E14-SUM(F14:G14))-K14</f>
        <v>7</v>
      </c>
      <c r="J14" s="10"/>
      <c r="K14" s="9">
        <v>0</v>
      </c>
      <c r="L14" s="10">
        <f t="shared" ref="L14:L28" si="1">K14/E14</f>
        <v>0</v>
      </c>
      <c r="M14" s="9">
        <v>72</v>
      </c>
      <c r="N14" s="15">
        <v>0.82</v>
      </c>
    </row>
    <row r="15" spans="1:17" s="11" customFormat="1" x14ac:dyDescent="0.2">
      <c r="A15" s="8" t="s">
        <v>39</v>
      </c>
      <c r="B15" s="9" t="s">
        <v>32</v>
      </c>
      <c r="C15" s="9" t="s">
        <v>45</v>
      </c>
      <c r="D15" s="9" t="s">
        <v>49</v>
      </c>
      <c r="E15" s="9">
        <v>24</v>
      </c>
      <c r="F15" s="9">
        <v>23</v>
      </c>
      <c r="G15" s="9"/>
      <c r="H15" s="10"/>
      <c r="I15" s="9">
        <f t="shared" si="0"/>
        <v>1</v>
      </c>
      <c r="J15" s="10"/>
      <c r="K15" s="9"/>
      <c r="L15" s="10">
        <f t="shared" si="1"/>
        <v>0</v>
      </c>
      <c r="M15" s="9">
        <v>84</v>
      </c>
      <c r="N15" s="15">
        <v>0.96</v>
      </c>
    </row>
    <row r="16" spans="1:17" s="11" customFormat="1" x14ac:dyDescent="0.2">
      <c r="A16" s="8" t="s">
        <v>38</v>
      </c>
      <c r="B16" s="9" t="s">
        <v>32</v>
      </c>
      <c r="C16" s="9" t="str">
        <f>'1'!C16</f>
        <v>7°</v>
      </c>
      <c r="D16" s="9" t="str">
        <f>'1'!D16</f>
        <v>IIND</v>
      </c>
      <c r="E16" s="9">
        <v>35</v>
      </c>
      <c r="F16" s="9">
        <v>34</v>
      </c>
      <c r="G16" s="9"/>
      <c r="H16" s="10"/>
      <c r="I16" s="9">
        <f t="shared" si="0"/>
        <v>1</v>
      </c>
      <c r="J16" s="10"/>
      <c r="K16" s="9"/>
      <c r="L16" s="10">
        <f t="shared" si="1"/>
        <v>0</v>
      </c>
      <c r="M16" s="9">
        <v>86</v>
      </c>
      <c r="N16" s="15">
        <v>0.77</v>
      </c>
    </row>
    <row r="17" spans="1:14" s="11" customFormat="1" ht="25.5" x14ac:dyDescent="0.2">
      <c r="A17" s="8" t="s">
        <v>42</v>
      </c>
      <c r="B17" s="9" t="s">
        <v>32</v>
      </c>
      <c r="C17" s="9" t="s">
        <v>44</v>
      </c>
      <c r="D17" s="9" t="s">
        <v>50</v>
      </c>
      <c r="E17" s="9">
        <v>20</v>
      </c>
      <c r="F17" s="9">
        <v>20</v>
      </c>
      <c r="G17" s="9"/>
      <c r="H17" s="10"/>
      <c r="I17" s="9">
        <f t="shared" si="0"/>
        <v>0</v>
      </c>
      <c r="J17" s="10"/>
      <c r="K17" s="9"/>
      <c r="L17" s="10">
        <f t="shared" si="1"/>
        <v>0</v>
      </c>
      <c r="M17" s="9">
        <v>1</v>
      </c>
      <c r="N17" s="15">
        <v>1</v>
      </c>
    </row>
    <row r="18" spans="1:14" s="11" customFormat="1" x14ac:dyDescent="0.2">
      <c r="A18" s="8" t="s">
        <v>40</v>
      </c>
      <c r="B18" s="9" t="s">
        <v>37</v>
      </c>
      <c r="C18" s="9" t="str">
        <f>'1'!C19</f>
        <v>1°</v>
      </c>
      <c r="D18" s="9" t="str">
        <f>'1'!D19</f>
        <v>ISC</v>
      </c>
      <c r="E18" s="9">
        <v>41</v>
      </c>
      <c r="F18" s="9">
        <v>37</v>
      </c>
      <c r="G18" s="9"/>
      <c r="H18" s="10"/>
      <c r="I18" s="9">
        <f t="shared" si="0"/>
        <v>4</v>
      </c>
      <c r="J18" s="10"/>
      <c r="K18" s="9"/>
      <c r="L18" s="10">
        <f t="shared" si="1"/>
        <v>0</v>
      </c>
      <c r="M18" s="9">
        <v>75</v>
      </c>
      <c r="N18" s="15">
        <v>0.88</v>
      </c>
    </row>
    <row r="19" spans="1:14" s="11" customFormat="1" x14ac:dyDescent="0.2">
      <c r="A19" s="9">
        <f>'1'!A20</f>
        <v>0</v>
      </c>
      <c r="B19" s="9"/>
      <c r="C19" s="9">
        <f>'1'!C20</f>
        <v>0</v>
      </c>
      <c r="D19" s="9">
        <f>'1'!D20</f>
        <v>0</v>
      </c>
      <c r="E19" s="9">
        <f>'1'!E20</f>
        <v>0</v>
      </c>
      <c r="F19" s="9"/>
      <c r="G19" s="9"/>
      <c r="H19" s="10"/>
      <c r="I19" s="9">
        <f t="shared" si="0"/>
        <v>0</v>
      </c>
      <c r="J19" s="10"/>
      <c r="K19" s="9"/>
      <c r="L19" s="10" t="e">
        <f t="shared" si="1"/>
        <v>#DIV/0!</v>
      </c>
      <c r="M19" s="9"/>
      <c r="N19" s="15"/>
    </row>
    <row r="20" spans="1:14" s="11" customFormat="1" x14ac:dyDescent="0.2">
      <c r="A20" s="9">
        <f>'1'!A21</f>
        <v>0</v>
      </c>
      <c r="B20" s="9"/>
      <c r="C20" s="9">
        <f>'1'!C21</f>
        <v>0</v>
      </c>
      <c r="D20" s="9">
        <f>'1'!D21</f>
        <v>0</v>
      </c>
      <c r="E20" s="9">
        <f>'1'!E21</f>
        <v>0</v>
      </c>
      <c r="F20" s="9"/>
      <c r="G20" s="9"/>
      <c r="H20" s="10"/>
      <c r="I20" s="9">
        <f t="shared" si="0"/>
        <v>0</v>
      </c>
      <c r="J20" s="10"/>
      <c r="K20" s="9"/>
      <c r="L20" s="10" t="e">
        <f t="shared" si="1"/>
        <v>#DIV/0!</v>
      </c>
      <c r="M20" s="9"/>
      <c r="N20" s="15"/>
    </row>
    <row r="21" spans="1:14" s="11" customFormat="1" x14ac:dyDescent="0.2">
      <c r="A21" s="9">
        <f>'1'!A22</f>
        <v>0</v>
      </c>
      <c r="B21" s="9"/>
      <c r="C21" s="9">
        <f>'1'!C22</f>
        <v>0</v>
      </c>
      <c r="D21" s="9">
        <f>'1'!D22</f>
        <v>0</v>
      </c>
      <c r="E21" s="9">
        <f>'1'!E22</f>
        <v>0</v>
      </c>
      <c r="F21" s="9"/>
      <c r="G21" s="9"/>
      <c r="H21" s="10"/>
      <c r="I21" s="9">
        <f t="shared" si="0"/>
        <v>0</v>
      </c>
      <c r="J21" s="10"/>
      <c r="K21" s="9"/>
      <c r="L21" s="10" t="e">
        <f t="shared" si="1"/>
        <v>#DIV/0!</v>
      </c>
      <c r="M21" s="9"/>
      <c r="N21" s="15"/>
    </row>
    <row r="22" spans="1:14" s="11" customFormat="1" x14ac:dyDescent="0.2">
      <c r="A22" s="9">
        <f>'1'!A23</f>
        <v>0</v>
      </c>
      <c r="B22" s="9"/>
      <c r="C22" s="9">
        <f>'1'!C23</f>
        <v>0</v>
      </c>
      <c r="D22" s="9">
        <f>'1'!D23</f>
        <v>0</v>
      </c>
      <c r="E22" s="9">
        <f>'1'!E23</f>
        <v>0</v>
      </c>
      <c r="F22" s="9"/>
      <c r="G22" s="9"/>
      <c r="H22" s="10"/>
      <c r="I22" s="9">
        <f t="shared" si="0"/>
        <v>0</v>
      </c>
      <c r="J22" s="10"/>
      <c r="K22" s="9"/>
      <c r="L22" s="10" t="e">
        <f t="shared" si="1"/>
        <v>#DIV/0!</v>
      </c>
      <c r="M22" s="9"/>
      <c r="N22" s="15"/>
    </row>
    <row r="23" spans="1:14" s="11" customFormat="1" x14ac:dyDescent="0.2">
      <c r="A23" s="9">
        <f>'1'!A24</f>
        <v>0</v>
      </c>
      <c r="B23" s="9"/>
      <c r="C23" s="9">
        <f>'1'!C24</f>
        <v>0</v>
      </c>
      <c r="D23" s="9">
        <f>'1'!D24</f>
        <v>0</v>
      </c>
      <c r="E23" s="9">
        <f>'1'!E24</f>
        <v>0</v>
      </c>
      <c r="F23" s="9"/>
      <c r="G23" s="9"/>
      <c r="H23" s="10"/>
      <c r="I23" s="9">
        <f t="shared" si="0"/>
        <v>0</v>
      </c>
      <c r="J23" s="10"/>
      <c r="K23" s="9"/>
      <c r="L23" s="10" t="e">
        <f t="shared" si="1"/>
        <v>#DIV/0!</v>
      </c>
      <c r="M23" s="9"/>
      <c r="N23" s="15"/>
    </row>
    <row r="24" spans="1:14" s="11" customFormat="1" x14ac:dyDescent="0.2">
      <c r="A24" s="9">
        <f>'1'!A25</f>
        <v>0</v>
      </c>
      <c r="B24" s="9"/>
      <c r="C24" s="9">
        <f>'1'!C25</f>
        <v>0</v>
      </c>
      <c r="D24" s="9">
        <f>'1'!D25</f>
        <v>0</v>
      </c>
      <c r="E24" s="9">
        <f>'1'!E25</f>
        <v>0</v>
      </c>
      <c r="F24" s="9"/>
      <c r="G24" s="9"/>
      <c r="H24" s="10"/>
      <c r="I24" s="9">
        <f t="shared" si="0"/>
        <v>0</v>
      </c>
      <c r="J24" s="10"/>
      <c r="K24" s="9"/>
      <c r="L24" s="10" t="e">
        <f t="shared" si="1"/>
        <v>#DIV/0!</v>
      </c>
      <c r="M24" s="9"/>
      <c r="N24" s="15"/>
    </row>
    <row r="25" spans="1:14" s="11" customFormat="1" x14ac:dyDescent="0.2">
      <c r="A25" s="9">
        <f>'1'!A26</f>
        <v>0</v>
      </c>
      <c r="B25" s="9"/>
      <c r="C25" s="9">
        <f>'1'!C26</f>
        <v>0</v>
      </c>
      <c r="D25" s="9">
        <f>'1'!D26</f>
        <v>0</v>
      </c>
      <c r="E25" s="9">
        <f>'1'!E26</f>
        <v>0</v>
      </c>
      <c r="F25" s="9"/>
      <c r="G25" s="9"/>
      <c r="H25" s="10"/>
      <c r="I25" s="9">
        <f t="shared" si="0"/>
        <v>0</v>
      </c>
      <c r="J25" s="10"/>
      <c r="K25" s="9"/>
      <c r="L25" s="10" t="e">
        <f t="shared" si="1"/>
        <v>#DIV/0!</v>
      </c>
      <c r="M25" s="9"/>
      <c r="N25" s="15"/>
    </row>
    <row r="26" spans="1:14" s="11" customFormat="1" x14ac:dyDescent="0.2">
      <c r="A26" s="9">
        <f>'1'!A27</f>
        <v>0</v>
      </c>
      <c r="B26" s="9"/>
      <c r="C26" s="9">
        <f>'1'!C27</f>
        <v>0</v>
      </c>
      <c r="D26" s="9">
        <f>'1'!D27</f>
        <v>0</v>
      </c>
      <c r="E26" s="9">
        <f>'1'!E27</f>
        <v>0</v>
      </c>
      <c r="F26" s="9"/>
      <c r="G26" s="9"/>
      <c r="H26" s="10"/>
      <c r="I26" s="9">
        <f t="shared" si="0"/>
        <v>0</v>
      </c>
      <c r="J26" s="10"/>
      <c r="K26" s="9"/>
      <c r="L26" s="10" t="e">
        <f t="shared" si="1"/>
        <v>#DIV/0!</v>
      </c>
      <c r="M26" s="9"/>
      <c r="N26" s="15"/>
    </row>
    <row r="27" spans="1:14" s="11" customFormat="1" ht="16.5" customHeight="1" x14ac:dyDescent="0.2">
      <c r="A27" s="9">
        <f>'1'!A28</f>
        <v>0</v>
      </c>
      <c r="B27" s="9"/>
      <c r="C27" s="9">
        <f>'1'!C28</f>
        <v>0</v>
      </c>
      <c r="D27" s="9">
        <f>'1'!D28</f>
        <v>0</v>
      </c>
      <c r="E27" s="9">
        <f>'1'!E28</f>
        <v>0</v>
      </c>
      <c r="F27" s="9"/>
      <c r="G27" s="9"/>
      <c r="H27" s="10"/>
      <c r="I27" s="9">
        <f t="shared" si="0"/>
        <v>0</v>
      </c>
      <c r="J27" s="10"/>
      <c r="K27" s="9"/>
      <c r="L27" s="10" t="e">
        <f t="shared" si="1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158</v>
      </c>
      <c r="F28" s="17">
        <f>SUM(F14:F27)</f>
        <v>145</v>
      </c>
      <c r="G28" s="17">
        <f>SUM(G14:G27)</f>
        <v>0</v>
      </c>
      <c r="H28" s="18"/>
      <c r="I28" s="17">
        <f t="shared" si="0"/>
        <v>13</v>
      </c>
      <c r="J28" s="18"/>
      <c r="K28" s="17">
        <f>SUM(K14:K27)</f>
        <v>0</v>
      </c>
      <c r="L28" s="18">
        <f t="shared" si="1"/>
        <v>0</v>
      </c>
      <c r="M28" s="17">
        <f>AVERAGE(M14:M27)</f>
        <v>63.6</v>
      </c>
      <c r="N28" s="19">
        <f>AVERAGE(N14:N27)</f>
        <v>0.8859999999999999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MCA. LILIANA IRASEMA AGUIRRE CARDOZA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zoomScaleSheetLayoutView="100" workbookViewId="0">
      <selection activeCell="D19" sqref="D1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3</v>
      </c>
      <c r="C8" s="33"/>
      <c r="D8" s="14" t="s">
        <v>5</v>
      </c>
      <c r="E8" s="20">
        <f>'1'!E8</f>
        <v>5</v>
      </c>
      <c r="F8"/>
      <c r="G8" s="4" t="s">
        <v>6</v>
      </c>
      <c r="H8" s="20">
        <f>'1'!H8</f>
        <v>5</v>
      </c>
      <c r="I8" s="32" t="s">
        <v>7</v>
      </c>
      <c r="J8" s="32"/>
      <c r="K8" s="32"/>
      <c r="L8" s="33" t="str">
        <f>'1'!L8</f>
        <v>SEP 22- ENE 23</v>
      </c>
      <c r="M8" s="33"/>
      <c r="N8" s="33"/>
    </row>
    <row r="10" spans="1:14" x14ac:dyDescent="0.2">
      <c r="A10" s="4" t="s">
        <v>8</v>
      </c>
      <c r="B10" s="33" t="str">
        <f>'1'!B10</f>
        <v>MCA. LILIANA IRASEMA AGUIRRE CARDOZA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9" t="str">
        <f>'1'!A14</f>
        <v>CONTABILIDAD FINANCIERA</v>
      </c>
      <c r="B14" s="9"/>
      <c r="C14" s="9" t="str">
        <f>'1'!C14</f>
        <v>1°</v>
      </c>
      <c r="D14" s="9" t="str">
        <f>'1'!D14</f>
        <v>IINF</v>
      </c>
      <c r="E14" s="9">
        <f>'1'!E14</f>
        <v>38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38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'1'!A15</f>
        <v>GESTION DE COSTOS</v>
      </c>
      <c r="B15" s="9"/>
      <c r="C15" s="9" t="str">
        <f>'1'!C15</f>
        <v>5°</v>
      </c>
      <c r="D15" s="9" t="str">
        <f>'1'!D15</f>
        <v>IIND</v>
      </c>
      <c r="E15" s="9">
        <f>'1'!E15</f>
        <v>24</v>
      </c>
      <c r="F15" s="9"/>
      <c r="G15" s="9"/>
      <c r="H15" s="10">
        <f t="shared" si="0"/>
        <v>0</v>
      </c>
      <c r="I15" s="9">
        <f t="shared" si="1"/>
        <v>24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>PLANEACION FINANCIERA</v>
      </c>
      <c r="B16" s="9"/>
      <c r="C16" s="9" t="str">
        <f>'1'!C16</f>
        <v>7°</v>
      </c>
      <c r="D16" s="9" t="str">
        <f>'1'!D16</f>
        <v>IIND</v>
      </c>
      <c r="E16" s="9">
        <f>'1'!E16</f>
        <v>35</v>
      </c>
      <c r="F16" s="9"/>
      <c r="G16" s="9"/>
      <c r="H16" s="10">
        <f t="shared" si="0"/>
        <v>0</v>
      </c>
      <c r="I16" s="9">
        <f t="shared" si="1"/>
        <v>35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'1'!A18</f>
        <v>TALLER DE ADMINISTRACION</v>
      </c>
      <c r="B17" s="9"/>
      <c r="C17" s="9" t="str">
        <f>'1'!C18</f>
        <v>1°</v>
      </c>
      <c r="D17" s="9" t="str">
        <f>'1'!D18</f>
        <v>ISC</v>
      </c>
      <c r="E17" s="9">
        <f>'1'!E18</f>
        <v>41</v>
      </c>
      <c r="F17" s="9"/>
      <c r="G17" s="9"/>
      <c r="H17" s="10">
        <f t="shared" si="0"/>
        <v>0</v>
      </c>
      <c r="I17" s="9">
        <f t="shared" si="1"/>
        <v>41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 t="str">
        <f>'1'!A19</f>
        <v>TALLER DE ADMINISTRACION</v>
      </c>
      <c r="B18" s="9"/>
      <c r="C18" s="9" t="str">
        <f>'1'!C19</f>
        <v>1°</v>
      </c>
      <c r="D18" s="9" t="str">
        <f>'1'!D19</f>
        <v>ISC</v>
      </c>
      <c r="E18" s="9">
        <f>'1'!E19</f>
        <v>41</v>
      </c>
      <c r="F18" s="9"/>
      <c r="G18" s="9"/>
      <c r="H18" s="10">
        <f t="shared" si="0"/>
        <v>0</v>
      </c>
      <c r="I18" s="9">
        <f t="shared" si="1"/>
        <v>41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>
        <f>'1'!A20</f>
        <v>0</v>
      </c>
      <c r="B19" s="9"/>
      <c r="C19" s="9">
        <f>'1'!C20</f>
        <v>0</v>
      </c>
      <c r="D19" s="9">
        <f>'1'!D20</f>
        <v>0</v>
      </c>
      <c r="E19" s="9">
        <f>'1'!E20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'1'!A21</f>
        <v>0</v>
      </c>
      <c r="B20" s="9"/>
      <c r="C20" s="9">
        <f>'1'!C21</f>
        <v>0</v>
      </c>
      <c r="D20" s="9">
        <f>'1'!D21</f>
        <v>0</v>
      </c>
      <c r="E20" s="9">
        <f>'1'!E21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'1'!A22</f>
        <v>0</v>
      </c>
      <c r="B21" s="9"/>
      <c r="C21" s="9">
        <f>'1'!C22</f>
        <v>0</v>
      </c>
      <c r="D21" s="9">
        <f>'1'!D22</f>
        <v>0</v>
      </c>
      <c r="E21" s="9">
        <f>'1'!E22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'1'!A23</f>
        <v>0</v>
      </c>
      <c r="B22" s="9"/>
      <c r="C22" s="9">
        <f>'1'!C23</f>
        <v>0</v>
      </c>
      <c r="D22" s="9">
        <f>'1'!D23</f>
        <v>0</v>
      </c>
      <c r="E22" s="9">
        <f>'1'!E23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'1'!A24</f>
        <v>0</v>
      </c>
      <c r="B23" s="9"/>
      <c r="C23" s="9">
        <f>'1'!C24</f>
        <v>0</v>
      </c>
      <c r="D23" s="9">
        <f>'1'!D24</f>
        <v>0</v>
      </c>
      <c r="E23" s="9">
        <f>'1'!E24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'1'!A25</f>
        <v>0</v>
      </c>
      <c r="B24" s="9"/>
      <c r="C24" s="9">
        <f>'1'!C25</f>
        <v>0</v>
      </c>
      <c r="D24" s="9">
        <f>'1'!D25</f>
        <v>0</v>
      </c>
      <c r="E24" s="9">
        <f>'1'!E25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'1'!A26</f>
        <v>0</v>
      </c>
      <c r="B25" s="9"/>
      <c r="C25" s="9">
        <f>'1'!C26</f>
        <v>0</v>
      </c>
      <c r="D25" s="9">
        <f>'1'!D26</f>
        <v>0</v>
      </c>
      <c r="E25" s="9">
        <f>'1'!E26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'1'!A27</f>
        <v>0</v>
      </c>
      <c r="B26" s="9"/>
      <c r="C26" s="9">
        <f>'1'!C27</f>
        <v>0</v>
      </c>
      <c r="D26" s="9">
        <f>'1'!D27</f>
        <v>0</v>
      </c>
      <c r="E26" s="9">
        <f>'1'!E27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'1'!A28</f>
        <v>0</v>
      </c>
      <c r="B27" s="9"/>
      <c r="C27" s="9">
        <f>'1'!C28</f>
        <v>0</v>
      </c>
      <c r="D27" s="9">
        <f>'1'!D28</f>
        <v>0</v>
      </c>
      <c r="E27" s="9">
        <f>'1'!E28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179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179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MCA. LILIANA IRASEMA AGUIRRE CARDOZA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zoomScale="85" zoomScaleNormal="85" zoomScaleSheetLayoutView="100" workbookViewId="0">
      <selection activeCell="M15" sqref="M1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4</v>
      </c>
      <c r="C8" s="33"/>
      <c r="D8" s="14" t="s">
        <v>5</v>
      </c>
      <c r="E8" s="20">
        <f>'1'!E8</f>
        <v>5</v>
      </c>
      <c r="F8"/>
      <c r="G8" s="4" t="s">
        <v>6</v>
      </c>
      <c r="H8" s="20">
        <f>'1'!H8</f>
        <v>5</v>
      </c>
      <c r="I8" s="32" t="s">
        <v>7</v>
      </c>
      <c r="J8" s="32"/>
      <c r="K8" s="32"/>
      <c r="L8" s="33" t="str">
        <f>'1'!L8</f>
        <v>SEP 22- ENE 23</v>
      </c>
      <c r="M8" s="33"/>
      <c r="N8" s="33"/>
    </row>
    <row r="10" spans="1:14" x14ac:dyDescent="0.2">
      <c r="A10" s="4" t="s">
        <v>8</v>
      </c>
      <c r="B10" s="33" t="str">
        <f>'1'!B10</f>
        <v>MCA. LILIANA IRASEMA AGUIRRE CARDOZA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9" t="str">
        <f>'1'!A14</f>
        <v>CONTABILIDAD FINANCIERA</v>
      </c>
      <c r="B14" s="9"/>
      <c r="C14" s="9" t="str">
        <f>'1'!C14</f>
        <v>1°</v>
      </c>
      <c r="D14" s="9" t="str">
        <f>'1'!D14</f>
        <v>IINF</v>
      </c>
      <c r="E14" s="9">
        <f>'1'!E14</f>
        <v>38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38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'1'!A15</f>
        <v>GESTION DE COSTOS</v>
      </c>
      <c r="B15" s="9"/>
      <c r="C15" s="9" t="str">
        <f>'1'!C15</f>
        <v>5°</v>
      </c>
      <c r="D15" s="9" t="str">
        <f>'1'!D15</f>
        <v>IIND</v>
      </c>
      <c r="E15" s="9">
        <f>'1'!E15</f>
        <v>24</v>
      </c>
      <c r="F15" s="9"/>
      <c r="G15" s="9"/>
      <c r="H15" s="10">
        <f t="shared" si="0"/>
        <v>0</v>
      </c>
      <c r="I15" s="9">
        <f t="shared" si="1"/>
        <v>24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>PLANEACION FINANCIERA</v>
      </c>
      <c r="B16" s="9"/>
      <c r="C16" s="9" t="str">
        <f>'1'!C16</f>
        <v>7°</v>
      </c>
      <c r="D16" s="9" t="str">
        <f>'1'!D16</f>
        <v>IIND</v>
      </c>
      <c r="E16" s="9">
        <f>'1'!E16</f>
        <v>35</v>
      </c>
      <c r="F16" s="9"/>
      <c r="G16" s="9"/>
      <c r="H16" s="10">
        <f t="shared" si="0"/>
        <v>0</v>
      </c>
      <c r="I16" s="9">
        <f t="shared" si="1"/>
        <v>35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'1'!A18</f>
        <v>TALLER DE ADMINISTRACION</v>
      </c>
      <c r="B17" s="9"/>
      <c r="C17" s="9" t="str">
        <f>'1'!C18</f>
        <v>1°</v>
      </c>
      <c r="D17" s="9" t="str">
        <f>'1'!D18</f>
        <v>ISC</v>
      </c>
      <c r="E17" s="9">
        <f>'1'!E18</f>
        <v>41</v>
      </c>
      <c r="F17" s="9"/>
      <c r="G17" s="9"/>
      <c r="H17" s="10">
        <f t="shared" si="0"/>
        <v>0</v>
      </c>
      <c r="I17" s="9">
        <f t="shared" si="1"/>
        <v>41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 t="str">
        <f>'1'!A19</f>
        <v>TALLER DE ADMINISTRACION</v>
      </c>
      <c r="B18" s="9"/>
      <c r="C18" s="9" t="str">
        <f>'1'!C19</f>
        <v>1°</v>
      </c>
      <c r="D18" s="9" t="str">
        <f>'1'!D19</f>
        <v>ISC</v>
      </c>
      <c r="E18" s="9">
        <f>'1'!E19</f>
        <v>41</v>
      </c>
      <c r="F18" s="9"/>
      <c r="G18" s="9"/>
      <c r="H18" s="10">
        <f t="shared" si="0"/>
        <v>0</v>
      </c>
      <c r="I18" s="9">
        <f t="shared" si="1"/>
        <v>41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>
        <f>'1'!A20</f>
        <v>0</v>
      </c>
      <c r="B19" s="9"/>
      <c r="C19" s="9">
        <f>'1'!C20</f>
        <v>0</v>
      </c>
      <c r="D19" s="9">
        <f>'1'!D20</f>
        <v>0</v>
      </c>
      <c r="E19" s="9">
        <f>'1'!E20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'1'!A21</f>
        <v>0</v>
      </c>
      <c r="B20" s="9"/>
      <c r="C20" s="9">
        <f>'1'!C21</f>
        <v>0</v>
      </c>
      <c r="D20" s="9">
        <f>'1'!D21</f>
        <v>0</v>
      </c>
      <c r="E20" s="9">
        <f>'1'!E21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'1'!A22</f>
        <v>0</v>
      </c>
      <c r="B21" s="9"/>
      <c r="C21" s="9">
        <f>'1'!C22</f>
        <v>0</v>
      </c>
      <c r="D21" s="9">
        <f>'1'!D22</f>
        <v>0</v>
      </c>
      <c r="E21" s="9">
        <f>'1'!E22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'1'!A23</f>
        <v>0</v>
      </c>
      <c r="B22" s="9"/>
      <c r="C22" s="9">
        <f>'1'!C23</f>
        <v>0</v>
      </c>
      <c r="D22" s="9">
        <f>'1'!D23</f>
        <v>0</v>
      </c>
      <c r="E22" s="9">
        <f>'1'!E23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'1'!A24</f>
        <v>0</v>
      </c>
      <c r="B23" s="9"/>
      <c r="C23" s="9">
        <f>'1'!C24</f>
        <v>0</v>
      </c>
      <c r="D23" s="9">
        <f>'1'!D24</f>
        <v>0</v>
      </c>
      <c r="E23" s="9">
        <f>'1'!E24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'1'!A25</f>
        <v>0</v>
      </c>
      <c r="B24" s="9"/>
      <c r="C24" s="9">
        <f>'1'!C25</f>
        <v>0</v>
      </c>
      <c r="D24" s="9">
        <f>'1'!D25</f>
        <v>0</v>
      </c>
      <c r="E24" s="9">
        <f>'1'!E25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'1'!A26</f>
        <v>0</v>
      </c>
      <c r="B25" s="9"/>
      <c r="C25" s="9">
        <f>'1'!C26</f>
        <v>0</v>
      </c>
      <c r="D25" s="9">
        <f>'1'!D26</f>
        <v>0</v>
      </c>
      <c r="E25" s="9">
        <f>'1'!E26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'1'!A27</f>
        <v>0</v>
      </c>
      <c r="B26" s="9"/>
      <c r="C26" s="9">
        <f>'1'!C27</f>
        <v>0</v>
      </c>
      <c r="D26" s="9">
        <f>'1'!D27</f>
        <v>0</v>
      </c>
      <c r="E26" s="9">
        <f>'1'!E27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'1'!A28</f>
        <v>0</v>
      </c>
      <c r="B27" s="9"/>
      <c r="C27" s="9">
        <f>'1'!C28</f>
        <v>0</v>
      </c>
      <c r="D27" s="9">
        <f>'1'!D28</f>
        <v>0</v>
      </c>
      <c r="E27" s="9">
        <f>'1'!E28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179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179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MCA. LILIANA IRASEMA AGUIRRE CARDOZA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85" zoomScaleNormal="85" zoomScaleSheetLayoutView="100" workbookViewId="0">
      <selection activeCell="M14" sqref="M1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 t="s">
        <v>29</v>
      </c>
      <c r="C8" s="33"/>
      <c r="D8" s="14" t="s">
        <v>5</v>
      </c>
      <c r="E8" s="20">
        <f>'1'!E8</f>
        <v>5</v>
      </c>
      <c r="F8"/>
      <c r="G8" s="4" t="s">
        <v>6</v>
      </c>
      <c r="H8" s="20">
        <f>'1'!H8</f>
        <v>5</v>
      </c>
      <c r="I8" s="32" t="s">
        <v>7</v>
      </c>
      <c r="J8" s="32"/>
      <c r="K8" s="32"/>
      <c r="L8" s="33" t="str">
        <f>'1'!L8</f>
        <v>SEP 22- ENE 23</v>
      </c>
      <c r="M8" s="33"/>
      <c r="N8" s="33"/>
    </row>
    <row r="10" spans="1:14" x14ac:dyDescent="0.2">
      <c r="A10" s="4" t="s">
        <v>8</v>
      </c>
      <c r="B10" s="33" t="str">
        <f>'1'!B10</f>
        <v>MCA. LILIANA IRASEMA AGUIRRE CARDOZA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9" t="str">
        <f>'1'!A14</f>
        <v>CONTABILIDAD FINANCIERA</v>
      </c>
      <c r="B14" s="9"/>
      <c r="C14" s="9" t="str">
        <f>'1'!C14</f>
        <v>1°</v>
      </c>
      <c r="D14" s="9" t="str">
        <f>'1'!D14</f>
        <v>IINF</v>
      </c>
      <c r="E14" s="9">
        <f>'1'!E14</f>
        <v>38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38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'1'!A15</f>
        <v>GESTION DE COSTOS</v>
      </c>
      <c r="B15" s="9"/>
      <c r="C15" s="9" t="str">
        <f>'1'!C15</f>
        <v>5°</v>
      </c>
      <c r="D15" s="9" t="str">
        <f>'1'!D15</f>
        <v>IIND</v>
      </c>
      <c r="E15" s="9">
        <f>'1'!E15</f>
        <v>24</v>
      </c>
      <c r="F15" s="9"/>
      <c r="G15" s="9"/>
      <c r="H15" s="10">
        <f t="shared" si="0"/>
        <v>0</v>
      </c>
      <c r="I15" s="9">
        <f t="shared" si="1"/>
        <v>24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>PLANEACION FINANCIERA</v>
      </c>
      <c r="B16" s="9"/>
      <c r="C16" s="9" t="str">
        <f>'1'!C16</f>
        <v>7°</v>
      </c>
      <c r="D16" s="9" t="str">
        <f>'1'!D16</f>
        <v>IIND</v>
      </c>
      <c r="E16" s="9">
        <f>'1'!E16</f>
        <v>35</v>
      </c>
      <c r="F16" s="9"/>
      <c r="G16" s="9"/>
      <c r="H16" s="10">
        <f t="shared" si="0"/>
        <v>0</v>
      </c>
      <c r="I16" s="9">
        <f t="shared" si="1"/>
        <v>35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'1'!A18</f>
        <v>TALLER DE ADMINISTRACION</v>
      </c>
      <c r="B17" s="9"/>
      <c r="C17" s="9" t="str">
        <f>'1'!C18</f>
        <v>1°</v>
      </c>
      <c r="D17" s="9" t="str">
        <f>'1'!D18</f>
        <v>ISC</v>
      </c>
      <c r="E17" s="9">
        <f>'1'!E18</f>
        <v>41</v>
      </c>
      <c r="F17" s="9"/>
      <c r="G17" s="9"/>
      <c r="H17" s="10">
        <f t="shared" si="0"/>
        <v>0</v>
      </c>
      <c r="I17" s="9">
        <f t="shared" si="1"/>
        <v>41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 t="str">
        <f>'1'!A19</f>
        <v>TALLER DE ADMINISTRACION</v>
      </c>
      <c r="B18" s="9"/>
      <c r="C18" s="9" t="str">
        <f>'1'!C19</f>
        <v>1°</v>
      </c>
      <c r="D18" s="9" t="str">
        <f>'1'!D19</f>
        <v>ISC</v>
      </c>
      <c r="E18" s="9">
        <f>'1'!E19</f>
        <v>41</v>
      </c>
      <c r="F18" s="9"/>
      <c r="G18" s="9"/>
      <c r="H18" s="10">
        <f t="shared" si="0"/>
        <v>0</v>
      </c>
      <c r="I18" s="9">
        <f t="shared" si="1"/>
        <v>41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>
        <f>'1'!A20</f>
        <v>0</v>
      </c>
      <c r="B19" s="9"/>
      <c r="C19" s="9">
        <f>'1'!C20</f>
        <v>0</v>
      </c>
      <c r="D19" s="9">
        <f>'1'!D20</f>
        <v>0</v>
      </c>
      <c r="E19" s="9">
        <f>'1'!E20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'1'!A21</f>
        <v>0</v>
      </c>
      <c r="B20" s="9"/>
      <c r="C20" s="9">
        <f>'1'!C21</f>
        <v>0</v>
      </c>
      <c r="D20" s="9">
        <f>'1'!D21</f>
        <v>0</v>
      </c>
      <c r="E20" s="9">
        <f>'1'!E21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'1'!A22</f>
        <v>0</v>
      </c>
      <c r="B21" s="9"/>
      <c r="C21" s="9">
        <f>'1'!C22</f>
        <v>0</v>
      </c>
      <c r="D21" s="9">
        <f>'1'!D22</f>
        <v>0</v>
      </c>
      <c r="E21" s="9">
        <f>'1'!E22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'1'!A23</f>
        <v>0</v>
      </c>
      <c r="B22" s="9"/>
      <c r="C22" s="9">
        <f>'1'!C23</f>
        <v>0</v>
      </c>
      <c r="D22" s="9">
        <f>'1'!D23</f>
        <v>0</v>
      </c>
      <c r="E22" s="9">
        <f>'1'!E23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'1'!A24</f>
        <v>0</v>
      </c>
      <c r="B23" s="9"/>
      <c r="C23" s="9">
        <f>'1'!C24</f>
        <v>0</v>
      </c>
      <c r="D23" s="9">
        <f>'1'!D24</f>
        <v>0</v>
      </c>
      <c r="E23" s="9">
        <f>'1'!E24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'1'!A25</f>
        <v>0</v>
      </c>
      <c r="B24" s="9"/>
      <c r="C24" s="9">
        <f>'1'!C25</f>
        <v>0</v>
      </c>
      <c r="D24" s="9">
        <f>'1'!D25</f>
        <v>0</v>
      </c>
      <c r="E24" s="9">
        <f>'1'!E25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'1'!A26</f>
        <v>0</v>
      </c>
      <c r="B25" s="9"/>
      <c r="C25" s="9">
        <f>'1'!C26</f>
        <v>0</v>
      </c>
      <c r="D25" s="9">
        <f>'1'!D26</f>
        <v>0</v>
      </c>
      <c r="E25" s="9">
        <f>'1'!E26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'1'!A27</f>
        <v>0</v>
      </c>
      <c r="B26" s="9"/>
      <c r="C26" s="9">
        <f>'1'!C27</f>
        <v>0</v>
      </c>
      <c r="D26" s="9">
        <f>'1'!D27</f>
        <v>0</v>
      </c>
      <c r="E26" s="9">
        <f>'1'!E27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'1'!A28</f>
        <v>0</v>
      </c>
      <c r="B27" s="9"/>
      <c r="C27" s="9">
        <f>'1'!C28</f>
        <v>0</v>
      </c>
      <c r="D27" s="9">
        <f>'1'!D28</f>
        <v>0</v>
      </c>
      <c r="E27" s="9">
        <f>'1'!E28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179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179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MCA. LILIANA IRASEMA AGUIRRE CARDOZA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Usuario</cp:lastModifiedBy>
  <cp:revision/>
  <dcterms:created xsi:type="dcterms:W3CDTF">2021-11-22T14:45:25Z</dcterms:created>
  <dcterms:modified xsi:type="dcterms:W3CDTF">2022-11-04T23:57:49Z</dcterms:modified>
  <cp:category/>
  <cp:contentStatus/>
</cp:coreProperties>
</file>