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tona_\Desktop\SEMESTRE SEPTIEMBRE2022-ENERO2023\EVIDENCIAS DOCENTES SEPT.2022-ENERO2023\HVM\"/>
    </mc:Choice>
  </mc:AlternateContent>
  <xr:revisionPtr revIDLastSave="0" documentId="8_{60394EDF-B424-414C-B468-D949088F512E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22" l="1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I17" i="22" s="1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L17" i="22"/>
  <c r="L16" i="22"/>
  <c r="I16" i="22"/>
  <c r="L15" i="22"/>
  <c r="I15" i="22"/>
  <c r="B37" i="10"/>
  <c r="N28" i="10"/>
  <c r="M28" i="10"/>
  <c r="K28" i="10"/>
  <c r="G28" i="10"/>
  <c r="F28" i="10"/>
  <c r="E28" i="10"/>
  <c r="L17" i="10"/>
  <c r="I17" i="10"/>
  <c r="L16" i="10"/>
  <c r="I16" i="10"/>
  <c r="L15" i="10"/>
  <c r="I15" i="10"/>
  <c r="L14" i="10"/>
  <c r="I14" i="10"/>
  <c r="I14" i="22" l="1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L14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<sst xmlns="http://schemas.openxmlformats.org/spreadsheetml/2006/main" count="190" uniqueCount="51">
  <si>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</si>
  <si>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</si>
  <si>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</si>
  <si>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</si>
  <si>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</si>
  <si>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</si>
  <si>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</si>
  <si>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</si>
  <si>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</si>
  <si>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</si>
  <si>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</si>
  <si>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</si>
  <si>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</si>
  <si>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</si>
  <si>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</si>
  <si>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</si>
  <si>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</si>
  <si>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</si>
  <si>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</si>
  <si>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</si>
  <si>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</si>
  <si>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</si>
  <si>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</si>
  <si>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</si>
  <si>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</si>
  <si>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</si>
  <si>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</si>
  <si>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</si>
  <si>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</si>
  <si>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</si>
  <si>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</si>
  <si>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</si>
  <si>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</si>
  <si>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>SEPTIEMBRE2022-ENERO2023</t>
  </si>
  <si>
    <t xml:space="preserve"> </t>
  </si>
  <si>
    <t>D.E. TONATIUH SOSME SANCHEZ</t>
  </si>
  <si>
    <t>CALCULO DIFERENCIAL</t>
  </si>
  <si>
    <t>ALGEBRALINEAL</t>
  </si>
  <si>
    <t>ALGEBRA LINEAL</t>
  </si>
  <si>
    <t>310-A</t>
  </si>
  <si>
    <t>IINF</t>
  </si>
  <si>
    <t>IIND</t>
  </si>
  <si>
    <t>76.</t>
  </si>
  <si>
    <t>T</t>
  </si>
  <si>
    <t>HUMBERTO VEGA MULATO</t>
  </si>
  <si>
    <t>II</t>
  </si>
  <si>
    <t>101-A</t>
  </si>
  <si>
    <t>101-B</t>
  </si>
  <si>
    <t>301-A</t>
  </si>
  <si>
    <t>DEPARTAMENTO DE CIENCIAS BASICAS</t>
  </si>
  <si>
    <t>MC. TONATIUH SOSME SANCHEZ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</si>
</sst>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opLeftCell="A7" zoomScale="85" zoomScaleNormal="85" zoomScaleSheetLayoutView="100" workbookViewId="0">
      <selection activeCell="D21" sqref="D2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6.44140625" style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32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3" t="s">
        <v>4</v>
      </c>
      <c r="C8" s="33"/>
      <c r="D8" s="14" t="s">
        <v>5</v>
      </c>
      <c r="E8" s="5">
        <v>4</v>
      </c>
      <c r="G8" s="4" t="s">
        <v>6</v>
      </c>
      <c r="H8" s="5">
        <v>2</v>
      </c>
      <c r="I8" s="32" t="s">
        <v>7</v>
      </c>
      <c r="J8" s="32"/>
      <c r="K8" s="32"/>
      <c r="L8" s="33" t="s">
        <v>33</v>
      </c>
      <c r="M8" s="33"/>
      <c r="N8" s="33"/>
    </row>
    <row r="10" spans="1:14" x14ac:dyDescent="0.25">
      <c r="A10" s="4" t="s">
        <v>8</v>
      </c>
      <c r="B10" s="33" t="s">
        <v>44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8" t="s">
        <v>36</v>
      </c>
      <c r="B14" s="9" t="s">
        <v>21</v>
      </c>
      <c r="C14" s="9" t="s">
        <v>46</v>
      </c>
      <c r="D14" s="9" t="s">
        <v>41</v>
      </c>
      <c r="E14" s="9">
        <v>30</v>
      </c>
      <c r="F14" s="9">
        <v>29</v>
      </c>
      <c r="G14" s="9"/>
      <c r="H14" s="10"/>
      <c r="I14" s="9">
        <f t="shared" ref="I14:I28" si="0">(E14-SUM(F14:G14))-K14</f>
        <v>1</v>
      </c>
      <c r="J14" s="10"/>
      <c r="K14" s="9">
        <v>0</v>
      </c>
      <c r="L14" s="10">
        <f t="shared" ref="L14:L28" si="1">K14/E14</f>
        <v>0</v>
      </c>
      <c r="M14" s="9">
        <v>80</v>
      </c>
      <c r="N14" s="15">
        <v>0.77</v>
      </c>
    </row>
    <row r="15" spans="1:14" s="11" customFormat="1" x14ac:dyDescent="0.25">
      <c r="A15" s="8" t="s">
        <v>36</v>
      </c>
      <c r="B15" s="9" t="s">
        <v>21</v>
      </c>
      <c r="C15" s="9" t="s">
        <v>47</v>
      </c>
      <c r="D15" s="9" t="s">
        <v>41</v>
      </c>
      <c r="E15" s="9">
        <v>28</v>
      </c>
      <c r="F15" s="9">
        <v>27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 t="s">
        <v>42</v>
      </c>
      <c r="N15" s="15">
        <v>0.54</v>
      </c>
    </row>
    <row r="16" spans="1:14" s="11" customFormat="1" x14ac:dyDescent="0.25">
      <c r="A16" s="8" t="s">
        <v>37</v>
      </c>
      <c r="B16" s="9" t="s">
        <v>21</v>
      </c>
      <c r="C16" s="9" t="s">
        <v>48</v>
      </c>
      <c r="D16" s="9" t="s">
        <v>41</v>
      </c>
      <c r="E16" s="9">
        <v>22</v>
      </c>
      <c r="F16" s="9">
        <v>20</v>
      </c>
      <c r="G16" s="9"/>
      <c r="H16" s="10"/>
      <c r="I16" s="9">
        <f t="shared" si="0"/>
        <v>2</v>
      </c>
      <c r="J16" s="10"/>
      <c r="K16" s="9">
        <v>0</v>
      </c>
      <c r="L16" s="10">
        <f t="shared" si="1"/>
        <v>0</v>
      </c>
      <c r="M16" s="9">
        <v>74</v>
      </c>
      <c r="N16" s="15">
        <v>1</v>
      </c>
    </row>
    <row r="17" spans="1:18" s="11" customFormat="1" x14ac:dyDescent="0.25">
      <c r="A17" s="8" t="s">
        <v>38</v>
      </c>
      <c r="B17" s="9" t="s">
        <v>21</v>
      </c>
      <c r="C17" s="9" t="s">
        <v>39</v>
      </c>
      <c r="D17" s="9" t="s">
        <v>40</v>
      </c>
      <c r="E17" s="9">
        <v>25</v>
      </c>
      <c r="F17" s="9">
        <v>24</v>
      </c>
      <c r="G17" s="9"/>
      <c r="H17" s="10"/>
      <c r="I17" s="9">
        <f t="shared" si="0"/>
        <v>1</v>
      </c>
      <c r="J17" s="10"/>
      <c r="K17" s="9">
        <v>0</v>
      </c>
      <c r="L17" s="10">
        <f t="shared" si="1"/>
        <v>0</v>
      </c>
      <c r="M17" s="9">
        <v>86</v>
      </c>
      <c r="N17" s="15">
        <v>0.96</v>
      </c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34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105</v>
      </c>
      <c r="F28" s="17">
        <f>SUM(F14:F27)</f>
        <v>100</v>
      </c>
      <c r="G28" s="17">
        <f>SUM(G14:G27)</f>
        <v>0</v>
      </c>
      <c r="H28" s="18"/>
      <c r="I28" s="17">
        <f t="shared" si="0"/>
        <v>5</v>
      </c>
      <c r="J28" s="18"/>
      <c r="K28" s="17">
        <f>SUM(K14:K27)</f>
        <v>0</v>
      </c>
      <c r="L28" s="18">
        <f t="shared" si="1"/>
        <v>0</v>
      </c>
      <c r="M28" s="17">
        <f>AVERAGE(M14:M27)</f>
        <v>80</v>
      </c>
      <c r="N28" s="19">
        <f>AVERAGE(N14:N27)</f>
        <v>0.8175</v>
      </c>
    </row>
    <row r="30" spans="1:18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8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HUMBERTO VEGA MULATO</v>
      </c>
      <c r="C37" s="39"/>
      <c r="D37" s="39"/>
      <c r="E37" s="13"/>
      <c r="F37" s="13"/>
      <c r="G37" s="39" t="s">
        <v>35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zoomScale="85" zoomScaleNormal="85" zoomScaleSheetLayoutView="100" workbookViewId="0">
      <selection activeCell="A30" sqref="A30:N30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6.88671875" style="1" customWidth="1"/>
    <col min="4" max="4" width="21.88671875" style="1" customWidth="1"/>
    <col min="5" max="5" width="9.44140625" style="1" customWidth="1"/>
    <col min="6" max="7" width="7.5546875" style="1" customWidth="1"/>
    <col min="8" max="8" width="12.332031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49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2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SEPTIEMBRE2022-ENERO2023</v>
      </c>
      <c r="M8" s="33"/>
      <c r="N8" s="33"/>
    </row>
    <row r="10" spans="1:14" x14ac:dyDescent="0.25">
      <c r="A10" s="4" t="s">
        <v>8</v>
      </c>
      <c r="B10" s="33" t="str">
        <f>'1'!B10</f>
        <v>HUMBERTO VEGA MULATO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CALCULO DIFERENCIAL</v>
      </c>
      <c r="B14" s="9" t="s">
        <v>45</v>
      </c>
      <c r="C14" s="9" t="str">
        <f>'1'!C14</f>
        <v>101-A</v>
      </c>
      <c r="D14" s="9" t="str">
        <f>'1'!D14</f>
        <v>IIND</v>
      </c>
      <c r="E14" s="9">
        <f>'1'!E14</f>
        <v>30</v>
      </c>
      <c r="F14" s="9">
        <v>28</v>
      </c>
      <c r="G14" s="9"/>
      <c r="H14" s="10"/>
      <c r="I14" s="9">
        <f t="shared" ref="I14:I28" si="0">(E14-SUM(F14:G14))-K14</f>
        <v>2</v>
      </c>
      <c r="J14" s="10"/>
      <c r="K14" s="9">
        <v>0</v>
      </c>
      <c r="L14" s="10">
        <f t="shared" ref="L14:L28" si="1">K14/E14</f>
        <v>0</v>
      </c>
      <c r="M14" s="9">
        <v>83</v>
      </c>
      <c r="N14" s="15">
        <v>0.63</v>
      </c>
    </row>
    <row r="15" spans="1:14" s="11" customFormat="1" x14ac:dyDescent="0.25">
      <c r="A15" s="9" t="str">
        <f>'1'!A15</f>
        <v>CALCULO DIFERENCIAL</v>
      </c>
      <c r="B15" s="9" t="s">
        <v>45</v>
      </c>
      <c r="C15" s="9" t="str">
        <f>'1'!C15</f>
        <v>101-B</v>
      </c>
      <c r="D15" s="9" t="str">
        <f>'1'!D15</f>
        <v>IIND</v>
      </c>
      <c r="E15" s="9">
        <f>'1'!E15</f>
        <v>28</v>
      </c>
      <c r="F15" s="9">
        <v>27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87</v>
      </c>
      <c r="N15" s="15">
        <v>0.71</v>
      </c>
    </row>
    <row r="16" spans="1:14" s="11" customFormat="1" x14ac:dyDescent="0.25">
      <c r="A16" s="9" t="str">
        <f>'1'!A16</f>
        <v>ALGEBRALINEAL</v>
      </c>
      <c r="B16" s="9" t="s">
        <v>45</v>
      </c>
      <c r="C16" s="9" t="str">
        <f>'1'!C16</f>
        <v>301-A</v>
      </c>
      <c r="D16" s="9" t="str">
        <f>'1'!D16</f>
        <v>IIND</v>
      </c>
      <c r="E16" s="9">
        <f>'1'!E16</f>
        <v>22</v>
      </c>
      <c r="F16" s="9">
        <v>19</v>
      </c>
      <c r="G16" s="9"/>
      <c r="H16" s="10"/>
      <c r="I16" s="9">
        <f t="shared" si="0"/>
        <v>3</v>
      </c>
      <c r="J16" s="10"/>
      <c r="K16" s="9">
        <v>0</v>
      </c>
      <c r="L16" s="10">
        <f t="shared" si="1"/>
        <v>0</v>
      </c>
      <c r="M16" s="9">
        <v>86</v>
      </c>
      <c r="N16" s="15">
        <v>0.86</v>
      </c>
    </row>
    <row r="17" spans="1:14" s="11" customFormat="1" x14ac:dyDescent="0.25">
      <c r="A17" s="9" t="str">
        <f>'1'!A17</f>
        <v>ALGEBRA LINEAL</v>
      </c>
      <c r="B17" s="9" t="s">
        <v>45</v>
      </c>
      <c r="C17" s="9" t="str">
        <f>'1'!C17</f>
        <v>310-A</v>
      </c>
      <c r="D17" s="9" t="str">
        <f>'1'!D17</f>
        <v>IINF</v>
      </c>
      <c r="E17" s="9">
        <f>'1'!E17</f>
        <v>25</v>
      </c>
      <c r="F17" s="9">
        <v>22</v>
      </c>
      <c r="G17" s="9"/>
      <c r="H17" s="10"/>
      <c r="I17" s="9">
        <f t="shared" si="0"/>
        <v>3</v>
      </c>
      <c r="J17" s="10"/>
      <c r="K17" s="9">
        <v>0</v>
      </c>
      <c r="L17" s="10">
        <f t="shared" si="1"/>
        <v>0</v>
      </c>
      <c r="M17" s="9">
        <v>83</v>
      </c>
      <c r="N17" s="15">
        <v>0.88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105</v>
      </c>
      <c r="F28" s="17">
        <f>SUM(F14:F27)</f>
        <v>96</v>
      </c>
      <c r="G28" s="17">
        <f>SUM(G14:G27)</f>
        <v>0</v>
      </c>
      <c r="H28" s="18">
        <f>SUM(F28:G28)/E28</f>
        <v>0.91428571428571426</v>
      </c>
      <c r="I28" s="17">
        <f t="shared" si="0"/>
        <v>9</v>
      </c>
      <c r="J28" s="18">
        <f t="shared" ref="J28" si="2">I28/E28</f>
        <v>8.5714285714285715E-2</v>
      </c>
      <c r="K28" s="17">
        <f>SUM(K14:K27)</f>
        <v>0</v>
      </c>
      <c r="L28" s="18">
        <f t="shared" si="1"/>
        <v>0</v>
      </c>
      <c r="M28" s="17">
        <f>AVERAGE(M14:M27)</f>
        <v>84.75</v>
      </c>
      <c r="N28" s="19">
        <f>AVERAGE(N14:N27)</f>
        <v>0.76999999999999991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HUMBERTO VEGA MULATO</v>
      </c>
      <c r="C37" s="39"/>
      <c r="D37" s="39"/>
      <c r="E37" s="13"/>
      <c r="F37" s="13"/>
      <c r="G37" s="39" t="s">
        <v>50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U28" sqref="U2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3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SEPTIEMBRE2022-ENERO2023</v>
      </c>
      <c r="M8" s="33"/>
      <c r="N8" s="33"/>
    </row>
    <row r="10" spans="1:14" x14ac:dyDescent="0.25">
      <c r="A10" s="4" t="s">
        <v>8</v>
      </c>
      <c r="B10" s="33" t="str">
        <f>'1'!B10</f>
        <v>HUMBERTO VEGA MULATO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CALCULO DIFERENCIAL</v>
      </c>
      <c r="B14" s="9"/>
      <c r="C14" s="9" t="str">
        <f>'1'!C14</f>
        <v>101-A</v>
      </c>
      <c r="D14" s="9" t="str">
        <f>'1'!D14</f>
        <v>IIND</v>
      </c>
      <c r="E14" s="9">
        <f>'1'!E14</f>
        <v>30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CALCULO DIFERENCIAL</v>
      </c>
      <c r="B15" s="9"/>
      <c r="C15" s="9" t="str">
        <f>'1'!C15</f>
        <v>101-B</v>
      </c>
      <c r="D15" s="9" t="str">
        <f>'1'!D15</f>
        <v>IIND</v>
      </c>
      <c r="E15" s="9">
        <f>'1'!E15</f>
        <v>28</v>
      </c>
      <c r="F15" s="9"/>
      <c r="G15" s="9"/>
      <c r="H15" s="10">
        <f t="shared" si="0"/>
        <v>0</v>
      </c>
      <c r="I15" s="9">
        <f t="shared" si="1"/>
        <v>28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ALGEBRALINEAL</v>
      </c>
      <c r="B16" s="9"/>
      <c r="C16" s="9" t="str">
        <f>'1'!C16</f>
        <v>301-A</v>
      </c>
      <c r="D16" s="9" t="str">
        <f>'1'!D16</f>
        <v>IIND</v>
      </c>
      <c r="E16" s="9">
        <f>'1'!E16</f>
        <v>22</v>
      </c>
      <c r="F16" s="9"/>
      <c r="G16" s="9"/>
      <c r="H16" s="10">
        <f t="shared" si="0"/>
        <v>0</v>
      </c>
      <c r="I16" s="9">
        <f t="shared" si="1"/>
        <v>22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'1'!A17</f>
        <v>ALGEBRA LINEAL</v>
      </c>
      <c r="B17" s="9"/>
      <c r="C17" s="9" t="str">
        <f>'1'!C17</f>
        <v>310-A</v>
      </c>
      <c r="D17" s="9" t="str">
        <f>'1'!D17</f>
        <v>IINF</v>
      </c>
      <c r="E17" s="9">
        <f>'1'!E17</f>
        <v>25</v>
      </c>
      <c r="F17" s="9"/>
      <c r="G17" s="9"/>
      <c r="H17" s="10">
        <f t="shared" si="0"/>
        <v>0</v>
      </c>
      <c r="I17" s="9">
        <f t="shared" si="1"/>
        <v>25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105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HUMBERTO VEGA MULATO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4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SEPTIEMBRE2022-ENERO2023</v>
      </c>
      <c r="M8" s="33"/>
      <c r="N8" s="33"/>
    </row>
    <row r="10" spans="1:14" x14ac:dyDescent="0.25">
      <c r="A10" s="4" t="s">
        <v>8</v>
      </c>
      <c r="B10" s="33" t="str">
        <f>'1'!B10</f>
        <v>HUMBERTO VEGA MULATO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CALCULO DIFERENCIAL</v>
      </c>
      <c r="B14" s="9"/>
      <c r="C14" s="9" t="str">
        <f>'1'!C14</f>
        <v>101-A</v>
      </c>
      <c r="D14" s="9" t="str">
        <f>'1'!D14</f>
        <v>IIND</v>
      </c>
      <c r="E14" s="9">
        <f>'1'!E14</f>
        <v>30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CALCULO DIFERENCIAL</v>
      </c>
      <c r="B15" s="9"/>
      <c r="C15" s="9" t="str">
        <f>'1'!C15</f>
        <v>101-B</v>
      </c>
      <c r="D15" s="9" t="str">
        <f>'1'!D15</f>
        <v>IIND</v>
      </c>
      <c r="E15" s="9">
        <f>'1'!E15</f>
        <v>28</v>
      </c>
      <c r="F15" s="9"/>
      <c r="G15" s="9"/>
      <c r="H15" s="10">
        <f t="shared" si="0"/>
        <v>0</v>
      </c>
      <c r="I15" s="9">
        <f t="shared" si="1"/>
        <v>28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ALGEBRALINEAL</v>
      </c>
      <c r="B16" s="9"/>
      <c r="C16" s="9" t="str">
        <f>'1'!C16</f>
        <v>301-A</v>
      </c>
      <c r="D16" s="9" t="str">
        <f>'1'!D16</f>
        <v>IIND</v>
      </c>
      <c r="E16" s="9">
        <f>'1'!E16</f>
        <v>22</v>
      </c>
      <c r="F16" s="9"/>
      <c r="G16" s="9"/>
      <c r="H16" s="10">
        <f t="shared" si="0"/>
        <v>0</v>
      </c>
      <c r="I16" s="9">
        <f t="shared" si="1"/>
        <v>22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'1'!A17</f>
        <v>ALGEBRA LINEAL</v>
      </c>
      <c r="B17" s="9"/>
      <c r="C17" s="9" t="str">
        <f>'1'!C17</f>
        <v>310-A</v>
      </c>
      <c r="D17" s="9" t="str">
        <f>'1'!D17</f>
        <v>IINF</v>
      </c>
      <c r="E17" s="9">
        <f>'1'!E17</f>
        <v>25</v>
      </c>
      <c r="F17" s="9"/>
      <c r="G17" s="9"/>
      <c r="H17" s="10">
        <f t="shared" si="0"/>
        <v>0</v>
      </c>
      <c r="I17" s="9">
        <f t="shared" si="1"/>
        <v>25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105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HUMBERTO VEGA MULATO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B18" sqref="B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 t="s">
        <v>29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SEPTIEMBRE2022-ENERO2023</v>
      </c>
      <c r="M8" s="33"/>
      <c r="N8" s="33"/>
    </row>
    <row r="10" spans="1:14" x14ac:dyDescent="0.25">
      <c r="A10" s="4" t="s">
        <v>8</v>
      </c>
      <c r="B10" s="33" t="str">
        <f>'1'!B10</f>
        <v>HUMBERTO VEGA MULATO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CALCULO DIFERENCIAL</v>
      </c>
      <c r="B14" s="9" t="s">
        <v>43</v>
      </c>
      <c r="C14" s="9" t="str">
        <f>'1'!C14</f>
        <v>101-A</v>
      </c>
      <c r="D14" s="9" t="str">
        <f>'1'!D14</f>
        <v>IIND</v>
      </c>
      <c r="E14" s="9">
        <f>'1'!E14</f>
        <v>30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CALCULO DIFERENCIAL</v>
      </c>
      <c r="B15" s="9" t="s">
        <v>43</v>
      </c>
      <c r="C15" s="9" t="str">
        <f>'1'!C15</f>
        <v>101-B</v>
      </c>
      <c r="D15" s="9" t="str">
        <f>'1'!D15</f>
        <v>IIND</v>
      </c>
      <c r="E15" s="9">
        <f>'1'!E15</f>
        <v>28</v>
      </c>
      <c r="F15" s="9"/>
      <c r="G15" s="9"/>
      <c r="H15" s="10">
        <f t="shared" si="0"/>
        <v>0</v>
      </c>
      <c r="I15" s="9">
        <f t="shared" si="1"/>
        <v>28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ALGEBRALINEAL</v>
      </c>
      <c r="B16" s="9" t="s">
        <v>43</v>
      </c>
      <c r="C16" s="9" t="str">
        <f>'1'!C16</f>
        <v>301-A</v>
      </c>
      <c r="D16" s="9" t="str">
        <f>'1'!D16</f>
        <v>IIND</v>
      </c>
      <c r="E16" s="9">
        <f>'1'!E16</f>
        <v>22</v>
      </c>
      <c r="F16" s="9"/>
      <c r="G16" s="9"/>
      <c r="H16" s="10">
        <f t="shared" si="0"/>
        <v>0</v>
      </c>
      <c r="I16" s="9">
        <f t="shared" si="1"/>
        <v>22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'1'!A17</f>
        <v>ALGEBRA LINEAL</v>
      </c>
      <c r="B17" s="9" t="s">
        <v>43</v>
      </c>
      <c r="C17" s="9" t="str">
        <f>'1'!C17</f>
        <v>310-A</v>
      </c>
      <c r="D17" s="9" t="str">
        <f>'1'!D17</f>
        <v>IINF</v>
      </c>
      <c r="E17" s="9">
        <f>'1'!E17</f>
        <v>25</v>
      </c>
      <c r="F17" s="9"/>
      <c r="G17" s="9"/>
      <c r="H17" s="10">
        <f t="shared" si="0"/>
        <v>0</v>
      </c>
      <c r="I17" s="9">
        <f t="shared" si="1"/>
        <v>25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105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HUMBERTO VEGA MULATO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dcterms:created xsi:type="dcterms:W3CDTF">2021-11-22T14:45:25Z</dcterms:created>
  <dcterms:modified xsi:type="dcterms:W3CDTF">2022-11-03T21:12:28Z</dcterms:modified>
  <cp:category/>
  <cp:contentStatus/>
</cp:coreProperties>
</file>