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VM\"/>
    </mc:Choice>
  </mc:AlternateContent>
  <xr:revisionPtr revIDLastSave="0" documentId="8_{2583093E-2BA0-4E85-B814-D5ED5DDF824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'3'!$A$1:$N$27</definedName>
    <definedName name="_xlnm.Print_Area" localSheetId="3">'4'!$A$1:$N$31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4" l="1"/>
  <c r="A20" i="24"/>
  <c r="L19" i="24"/>
  <c r="A19" i="24"/>
  <c r="L17" i="24"/>
  <c r="D17" i="24"/>
  <c r="L15" i="24"/>
  <c r="D15" i="24"/>
  <c r="A15" i="24"/>
  <c r="C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2" i="24"/>
  <c r="M22" i="24"/>
  <c r="K22" i="24"/>
  <c r="F22" i="24"/>
  <c r="E21" i="24"/>
  <c r="D21" i="24"/>
  <c r="C21" i="24"/>
  <c r="A21" i="24"/>
  <c r="E18" i="24"/>
  <c r="D18" i="24"/>
  <c r="C18" i="24"/>
  <c r="A18" i="24"/>
  <c r="E16" i="24"/>
  <c r="D16" i="24"/>
  <c r="C16" i="24"/>
  <c r="A16" i="24"/>
  <c r="E14" i="24"/>
  <c r="D14" i="24"/>
  <c r="C14" i="24"/>
  <c r="A14" i="24"/>
  <c r="B10" i="24"/>
  <c r="B31" i="24" s="1"/>
  <c r="L8" i="24"/>
  <c r="H8" i="24"/>
  <c r="E8" i="24"/>
  <c r="N18" i="23"/>
  <c r="M18" i="23"/>
  <c r="K18" i="23"/>
  <c r="F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2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27" i="22"/>
  <c r="C27" i="22"/>
  <c r="D27" i="22"/>
  <c r="E27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7" i="22" l="1"/>
  <c r="I16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1" i="24"/>
  <c r="E22" i="24"/>
  <c r="L14" i="23"/>
  <c r="L15" i="23"/>
  <c r="L16" i="23"/>
  <c r="L17" i="23"/>
  <c r="E18" i="23"/>
  <c r="L14" i="22"/>
  <c r="E28" i="22"/>
  <c r="I28" i="10"/>
  <c r="L28" i="10"/>
  <c r="I28" i="25" l="1"/>
  <c r="J28" i="25" s="1"/>
  <c r="L28" i="25"/>
  <c r="H28" i="25"/>
  <c r="I22" i="24"/>
  <c r="L22" i="24"/>
  <c r="I18" i="23"/>
  <c r="L1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<sst xmlns="http://schemas.openxmlformats.org/spreadsheetml/2006/main" count="213" uniqueCount="57">
  <si>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</si>
  <si>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</si>
  <si>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</si>
  <si>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</si>
  <si>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</si>
  <si>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</si>
  <si>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</si>
  <si>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</si>
  <si>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</si>
  <si>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</si>
  <si>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</si>
  <si>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</si>
  <si>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</si>
  <si>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</si>
  <si>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</si>
  <si>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</si>
  <si>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</si>
  <si>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</si>
  <si>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</si>
  <si>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</si>
  <si>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</si>
  <si>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</si>
  <si>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</si>
  <si>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</si>
  <si>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</si>
  <si>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</si>
  <si>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</si>
  <si>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</si>
  <si>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</si>
  <si>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</si>
  <si>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</si>
  <si>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</si>
  <si>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</si>
  <si>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</si>
  <si>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</si>
  <si>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</si>
  <si>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</si>
  <si>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ALGEBRALINEAL</t>
  </si>
  <si>
    <t>ALGEBRA LINEAL</t>
  </si>
  <si>
    <t>310-A</t>
  </si>
  <si>
    <t>IINF</t>
  </si>
  <si>
    <t>IIND</t>
  </si>
  <si>
    <t>76.</t>
  </si>
  <si>
    <t>T</t>
  </si>
  <si>
    <t>HUMBERTO VEGA MULATO</t>
  </si>
  <si>
    <t>II</t>
  </si>
  <si>
    <t>101-A</t>
  </si>
  <si>
    <t>101-B</t>
  </si>
  <si>
    <t>301-A</t>
  </si>
  <si>
    <t>III</t>
  </si>
  <si>
    <t>IV</t>
  </si>
  <si>
    <t>DEPARTAMENTO DE CIENCIAS BASICAS</t>
  </si>
  <si>
    <t>MC. TONATIUH SOSME SANCHEZ</t>
  </si>
  <si>
    <t>V</t>
  </si>
  <si>
    <t>101 A</t>
  </si>
  <si>
    <t>101 B</t>
  </si>
  <si>
    <t>301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</si>
</sst>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46</v>
      </c>
      <c r="D14" s="9" t="s">
        <v>41</v>
      </c>
      <c r="E14" s="9"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5">
      <c r="A15" s="8" t="s">
        <v>36</v>
      </c>
      <c r="B15" s="9" t="s">
        <v>21</v>
      </c>
      <c r="C15" s="9" t="s">
        <v>47</v>
      </c>
      <c r="D15" s="9" t="s">
        <v>41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 t="s">
        <v>42</v>
      </c>
      <c r="N15" s="15">
        <v>0.54</v>
      </c>
    </row>
    <row r="16" spans="1:14" s="11" customFormat="1" x14ac:dyDescent="0.25">
      <c r="A16" s="8" t="s">
        <v>37</v>
      </c>
      <c r="B16" s="9" t="s">
        <v>21</v>
      </c>
      <c r="C16" s="9" t="s">
        <v>48</v>
      </c>
      <c r="D16" s="9" t="s">
        <v>41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1</v>
      </c>
    </row>
    <row r="17" spans="1:18" s="11" customFormat="1" x14ac:dyDescent="0.25">
      <c r="A17" s="8" t="s">
        <v>38</v>
      </c>
      <c r="B17" s="9" t="s">
        <v>21</v>
      </c>
      <c r="C17" s="9" t="s">
        <v>39</v>
      </c>
      <c r="D17" s="9" t="s">
        <v>40</v>
      </c>
      <c r="E17" s="9"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86</v>
      </c>
      <c r="N17" s="15">
        <v>0.96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100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0.8175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HUMBERTO VEGA MULATO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S8" sqref="S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3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0.63</v>
      </c>
    </row>
    <row r="15" spans="1:14" s="11" customFormat="1" x14ac:dyDescent="0.25">
      <c r="A15" s="9" t="str">
        <f>'1'!A15</f>
        <v>CALCULO DIFERENCIAL</v>
      </c>
      <c r="B15" s="9" t="s">
        <v>45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0.71</v>
      </c>
    </row>
    <row r="16" spans="1:14" s="11" customFormat="1" x14ac:dyDescent="0.25">
      <c r="A16" s="9" t="str">
        <f>'1'!A16</f>
        <v>ALGEBRALINEAL</v>
      </c>
      <c r="B16" s="9" t="s">
        <v>45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83</v>
      </c>
      <c r="N17" s="15">
        <v>0.88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97</v>
      </c>
      <c r="G28" s="17">
        <f>SUM(G14:G27)</f>
        <v>0</v>
      </c>
      <c r="H28" s="18">
        <f>SUM(F28:G28)/E28</f>
        <v>0.92380952380952386</v>
      </c>
      <c r="I28" s="17">
        <f t="shared" si="0"/>
        <v>8</v>
      </c>
      <c r="J28" s="18">
        <f t="shared" ref="J28" si="2">I28/E28</f>
        <v>7.6190476190476197E-2</v>
      </c>
      <c r="K28" s="17">
        <f>SUM(K14:K27)</f>
        <v>0</v>
      </c>
      <c r="L28" s="18">
        <f t="shared" si="1"/>
        <v>0</v>
      </c>
      <c r="M28" s="17">
        <f>AVERAGE(M14:M27)</f>
        <v>84.75</v>
      </c>
      <c r="N28" s="19">
        <f>AVERAGE(N14:N27)</f>
        <v>0.76999999999999991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HUMBERTO VEGA MULATO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zoomScale="85" zoomScaleNormal="85" zoomScaleSheetLayoutView="100" workbookViewId="0">
      <selection activeCell="A5" sqref="A5:N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3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49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18" si="0">(E14-SUM(F14:G14))-K14</f>
        <v>1</v>
      </c>
      <c r="J14" s="10"/>
      <c r="K14" s="9">
        <v>0</v>
      </c>
      <c r="L14" s="10">
        <f t="shared" ref="L14:L18" si="1">K14/E14</f>
        <v>0</v>
      </c>
      <c r="M14" s="9">
        <v>68</v>
      </c>
      <c r="N14" s="15">
        <v>0.97</v>
      </c>
    </row>
    <row r="15" spans="1:14" s="11" customFormat="1" x14ac:dyDescent="0.25">
      <c r="A15" s="9" t="str">
        <f>'1'!A15</f>
        <v>CALCULO DIFERENCIAL</v>
      </c>
      <c r="B15" s="9" t="s">
        <v>49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0.64</v>
      </c>
    </row>
    <row r="16" spans="1:14" s="11" customFormat="1" x14ac:dyDescent="0.25">
      <c r="A16" s="9" t="str">
        <f>'1'!A16</f>
        <v>ALGEBRALINEAL</v>
      </c>
      <c r="B16" s="9" t="s">
        <v>49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85</v>
      </c>
      <c r="N16" s="15">
        <v>0.68</v>
      </c>
    </row>
    <row r="17" spans="1:14" s="11" customFormat="1" x14ac:dyDescent="0.25">
      <c r="A17" s="9" t="str">
        <f>'1'!A17</f>
        <v>ALGEBRA LINEAL</v>
      </c>
      <c r="B17" s="9" t="s">
        <v>49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0.96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105</v>
      </c>
      <c r="F18" s="17">
        <f>SUM(F14:F17)</f>
        <v>100</v>
      </c>
      <c r="G18" s="17"/>
      <c r="H18" s="18"/>
      <c r="I18" s="17">
        <f t="shared" si="0"/>
        <v>5</v>
      </c>
      <c r="J18" s="18"/>
      <c r="K18" s="17">
        <f>SUM(K14:K17)</f>
        <v>0</v>
      </c>
      <c r="L18" s="18">
        <f t="shared" si="1"/>
        <v>0</v>
      </c>
      <c r="M18" s="17">
        <f>AVERAGE(M14:M17)</f>
        <v>76.5</v>
      </c>
      <c r="N18" s="19">
        <f>AVERAGE(N14:N17)</f>
        <v>0.8125</v>
      </c>
    </row>
    <row r="20" spans="1:14" ht="120" customHeight="1" x14ac:dyDescent="0.25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5">
      <c r="A22" s="12"/>
    </row>
    <row r="23" spans="1:14" x14ac:dyDescent="0.25">
      <c r="B23" s="25" t="s">
        <v>27</v>
      </c>
      <c r="C23" s="25"/>
      <c r="D23" s="25"/>
      <c r="G23" s="26" t="s">
        <v>28</v>
      </c>
      <c r="H23" s="26"/>
      <c r="I23" s="26"/>
      <c r="J23" s="26"/>
    </row>
    <row r="24" spans="1:14" ht="62.25" customHeight="1" x14ac:dyDescent="0.25">
      <c r="B24" s="27"/>
      <c r="C24" s="27"/>
      <c r="D24" s="27"/>
      <c r="G24" s="28"/>
      <c r="H24" s="28"/>
      <c r="I24" s="28"/>
      <c r="J24" s="28"/>
    </row>
    <row r="25" spans="1:14" hidden="1" x14ac:dyDescent="0.25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5"/>
    <row r="27" spans="1:14" ht="45" customHeight="1" x14ac:dyDescent="0.25">
      <c r="B27" s="22" t="str">
        <f>B10</f>
        <v>HUMBERTO VEGA MULATO</v>
      </c>
      <c r="C27" s="22"/>
      <c r="D27" s="22"/>
      <c r="E27" s="13"/>
      <c r="F27" s="13"/>
      <c r="G27" s="22" t="s">
        <v>35</v>
      </c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1"/>
  <sheetViews>
    <sheetView tabSelected="1" zoomScale="85" zoomScaleNormal="85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6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50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:L22" si="0">K14/E14</f>
        <v>0</v>
      </c>
      <c r="M14" s="9">
        <v>82</v>
      </c>
      <c r="N14" s="15">
        <v>0.47</v>
      </c>
    </row>
    <row r="15" spans="1:14" s="11" customFormat="1" x14ac:dyDescent="0.25">
      <c r="A15" s="9" t="str">
        <f>'1'!A15</f>
        <v>CALCULO DIFERENCIAL</v>
      </c>
      <c r="B15" s="9" t="s">
        <v>53</v>
      </c>
      <c r="C15" s="9" t="s">
        <v>54</v>
      </c>
      <c r="D15" s="9" t="str">
        <f>'1'!D15</f>
        <v>IIND</v>
      </c>
      <c r="E15" s="9">
        <v>30</v>
      </c>
      <c r="F15" s="9">
        <v>29</v>
      </c>
      <c r="G15" s="9"/>
      <c r="H15" s="10"/>
      <c r="I15" s="9">
        <v>1</v>
      </c>
      <c r="J15" s="10"/>
      <c r="K15" s="9">
        <v>0</v>
      </c>
      <c r="L15" s="10">
        <f t="shared" ref="L15" si="1">K15/E15</f>
        <v>0</v>
      </c>
      <c r="M15" s="9">
        <v>82</v>
      </c>
      <c r="N15" s="15">
        <v>0.47</v>
      </c>
    </row>
    <row r="16" spans="1:14" s="11" customFormat="1" x14ac:dyDescent="0.25">
      <c r="A16" s="9" t="str">
        <f>'1'!A15</f>
        <v>CALCULO DIFERENCIAL</v>
      </c>
      <c r="B16" s="9" t="s">
        <v>50</v>
      </c>
      <c r="C16" s="9" t="str">
        <f>'1'!C15</f>
        <v>101-B</v>
      </c>
      <c r="D16" s="9" t="str">
        <f>'1'!D15</f>
        <v>IIND</v>
      </c>
      <c r="E16" s="9">
        <f>'1'!E15</f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79</v>
      </c>
      <c r="N16" s="15">
        <v>0.79</v>
      </c>
    </row>
    <row r="17" spans="1:14" s="11" customFormat="1" x14ac:dyDescent="0.25">
      <c r="A17" s="9" t="s">
        <v>36</v>
      </c>
      <c r="B17" s="9" t="s">
        <v>53</v>
      </c>
      <c r="C17" s="9" t="s">
        <v>55</v>
      </c>
      <c r="D17" s="9" t="str">
        <f>'1'!D16</f>
        <v>IIND</v>
      </c>
      <c r="E17" s="9"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ref="L17" si="2">K17/E17</f>
        <v>0</v>
      </c>
      <c r="M17" s="9">
        <v>79</v>
      </c>
      <c r="N17" s="15">
        <v>0.79</v>
      </c>
    </row>
    <row r="18" spans="1:14" s="11" customFormat="1" x14ac:dyDescent="0.25">
      <c r="A18" s="9" t="str">
        <f>'1'!A16</f>
        <v>ALGEBRALINEAL</v>
      </c>
      <c r="B18" s="9" t="s">
        <v>50</v>
      </c>
      <c r="C18" s="9" t="str">
        <f>'1'!C16</f>
        <v>301-A</v>
      </c>
      <c r="D18" s="9" t="str">
        <f>'1'!D16</f>
        <v>IIND</v>
      </c>
      <c r="E18" s="9">
        <f>'1'!E16</f>
        <v>22</v>
      </c>
      <c r="F18" s="9">
        <v>20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91</v>
      </c>
      <c r="N18" s="15">
        <v>0.91</v>
      </c>
    </row>
    <row r="19" spans="1:14" s="11" customFormat="1" x14ac:dyDescent="0.25">
      <c r="A19" s="9" t="str">
        <f>'1'!A17</f>
        <v>ALGEBRA LINEAL</v>
      </c>
      <c r="B19" s="9" t="s">
        <v>53</v>
      </c>
      <c r="C19" s="9" t="s">
        <v>56</v>
      </c>
      <c r="D19" s="9" t="s">
        <v>41</v>
      </c>
      <c r="E19" s="9">
        <v>22</v>
      </c>
      <c r="F19" s="9">
        <v>20</v>
      </c>
      <c r="G19" s="9"/>
      <c r="H19" s="10"/>
      <c r="I19" s="9">
        <v>2</v>
      </c>
      <c r="J19" s="10"/>
      <c r="K19" s="9">
        <v>0</v>
      </c>
      <c r="L19" s="10">
        <f t="shared" ref="L19:L20" si="3">K19/E19</f>
        <v>0</v>
      </c>
      <c r="M19" s="9">
        <v>91</v>
      </c>
      <c r="N19" s="15">
        <v>0.91</v>
      </c>
    </row>
    <row r="20" spans="1:14" s="11" customFormat="1" x14ac:dyDescent="0.25">
      <c r="A20" s="9" t="str">
        <f>'1'!A16</f>
        <v>ALGEBRALINEAL</v>
      </c>
      <c r="B20" s="9" t="s">
        <v>50</v>
      </c>
      <c r="C20" s="9" t="s">
        <v>56</v>
      </c>
      <c r="D20" s="9" t="s">
        <v>40</v>
      </c>
      <c r="E20" s="9">
        <v>25</v>
      </c>
      <c r="F20" s="9">
        <v>24</v>
      </c>
      <c r="G20" s="9"/>
      <c r="H20" s="10"/>
      <c r="I20" s="9">
        <v>1</v>
      </c>
      <c r="J20" s="10"/>
      <c r="K20" s="9">
        <v>0</v>
      </c>
      <c r="L20" s="10">
        <f t="shared" si="3"/>
        <v>0</v>
      </c>
      <c r="M20" s="9">
        <v>96</v>
      </c>
      <c r="N20" s="15">
        <v>0.96</v>
      </c>
    </row>
    <row r="21" spans="1:14" s="11" customFormat="1" x14ac:dyDescent="0.25">
      <c r="A21" s="9" t="str">
        <f>'1'!A17</f>
        <v>ALGEBRA LINEAL</v>
      </c>
      <c r="B21" s="9" t="s">
        <v>53</v>
      </c>
      <c r="C21" s="9" t="str">
        <f>'1'!C17</f>
        <v>310-A</v>
      </c>
      <c r="D21" s="9" t="str">
        <f>'1'!D17</f>
        <v>IINF</v>
      </c>
      <c r="E21" s="9">
        <f>'1'!E17</f>
        <v>25</v>
      </c>
      <c r="F21" s="9">
        <v>24</v>
      </c>
      <c r="G21" s="9"/>
      <c r="H21" s="10"/>
      <c r="I21" s="9">
        <v>1</v>
      </c>
      <c r="J21" s="10"/>
      <c r="K21" s="9">
        <v>0</v>
      </c>
      <c r="L21" s="10">
        <f t="shared" si="0"/>
        <v>0</v>
      </c>
      <c r="M21" s="9">
        <v>96</v>
      </c>
      <c r="N21" s="15">
        <v>0.96</v>
      </c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210</v>
      </c>
      <c r="F22" s="17">
        <f>SUM(F14:F21)</f>
        <v>202</v>
      </c>
      <c r="G22" s="17"/>
      <c r="H22" s="18"/>
      <c r="I22" s="17">
        <f t="shared" ref="I22" si="4">(E22-SUM(F22:G22))-K22</f>
        <v>8</v>
      </c>
      <c r="J22" s="18"/>
      <c r="K22" s="17">
        <f>SUM(K14:K21)</f>
        <v>0</v>
      </c>
      <c r="L22" s="18">
        <f t="shared" si="0"/>
        <v>0</v>
      </c>
      <c r="M22" s="17">
        <f>AVERAGE(M14:M21)</f>
        <v>87</v>
      </c>
      <c r="N22" s="19">
        <f>AVERAGE(N14:N21)</f>
        <v>0.78249999999999997</v>
      </c>
    </row>
    <row r="24" spans="1:14" ht="120" customHeight="1" x14ac:dyDescent="0.25">
      <c r="A24" s="31" t="s">
        <v>26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6" spans="1:14" x14ac:dyDescent="0.25">
      <c r="A26" s="12"/>
    </row>
    <row r="27" spans="1:14" x14ac:dyDescent="0.25">
      <c r="B27" s="25" t="s">
        <v>27</v>
      </c>
      <c r="C27" s="25"/>
      <c r="D27" s="25"/>
      <c r="G27" s="26" t="s">
        <v>28</v>
      </c>
      <c r="H27" s="26"/>
      <c r="I27" s="26"/>
      <c r="J27" s="26"/>
    </row>
    <row r="28" spans="1:14" ht="62.25" customHeight="1" x14ac:dyDescent="0.25">
      <c r="B28" s="27"/>
      <c r="C28" s="27"/>
      <c r="D28" s="27"/>
      <c r="G28" s="28"/>
      <c r="H28" s="28"/>
      <c r="I28" s="28"/>
      <c r="J28" s="28"/>
    </row>
    <row r="29" spans="1:14" hidden="1" x14ac:dyDescent="0.25">
      <c r="A29" s="21" t="e">
        <v>#REF!</v>
      </c>
      <c r="B29" s="21"/>
      <c r="C29" s="6"/>
      <c r="E29" s="21"/>
      <c r="F29" s="21"/>
      <c r="G29" s="21"/>
      <c r="H29" s="21"/>
    </row>
    <row r="30" spans="1:14" hidden="1" x14ac:dyDescent="0.25"/>
    <row r="31" spans="1:14" ht="45" customHeight="1" x14ac:dyDescent="0.25">
      <c r="B31" s="22" t="str">
        <f>B10</f>
        <v>HUMBERTO VEGA MULATO</v>
      </c>
      <c r="C31" s="22"/>
      <c r="D31" s="22"/>
      <c r="E31" s="13"/>
      <c r="F31" s="13"/>
      <c r="G31" s="22" t="s">
        <v>52</v>
      </c>
      <c r="H31" s="22"/>
      <c r="I31" s="22"/>
      <c r="J31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 t="s">
        <v>43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 t="s">
        <v>43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2023-01-06T19:43:55Z</dcterms:modified>
  <cp:category/>
  <cp:contentStatus/>
</cp:coreProperties>
</file>