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7E1C4C-6FBB-48AE-902D-28F6A29EF7F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I16" i="10"/>
  <c r="I15" i="10"/>
  <c r="I14" i="10"/>
  <c r="A18" i="25"/>
  <c r="C18" i="25"/>
  <c r="D18" i="25"/>
  <c r="A19" i="25"/>
  <c r="C19" i="25"/>
  <c r="D19" i="25"/>
  <c r="I19" i="10" l="1"/>
  <c r="I24" i="10"/>
  <c r="I25" i="10"/>
  <c r="I26" i="10"/>
  <c r="I27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E18" i="25"/>
  <c r="I18" i="25" s="1"/>
  <c r="B36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H25" i="22"/>
  <c r="L24" i="22"/>
  <c r="H21" i="22"/>
  <c r="H20" i="22"/>
  <c r="L19" i="22"/>
  <c r="L17" i="22"/>
  <c r="I17" i="22"/>
  <c r="J17" i="22" s="1"/>
  <c r="H17" i="22"/>
  <c r="I16" i="22"/>
  <c r="J16" i="22" s="1"/>
  <c r="L15" i="22"/>
  <c r="I15" i="22"/>
  <c r="J15" i="22" s="1"/>
  <c r="H15" i="22"/>
  <c r="B37" i="10"/>
  <c r="N28" i="10"/>
  <c r="M28" i="10"/>
  <c r="K28" i="10"/>
  <c r="G28" i="10"/>
  <c r="F28" i="10"/>
  <c r="E28" i="10"/>
  <c r="H16" i="22" l="1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<sst xmlns="http://schemas.openxmlformats.org/spreadsheetml/2006/main" count="200" uniqueCount="48">
  <si>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</si>
  <si>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</si>
  <si>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</si>
  <si>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</si>
  <si>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</si>
  <si>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</si>
  <si>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</si>
  <si>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</si>
  <si>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</si>
  <si>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</si>
  <si>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</si>
  <si>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</si>
  <si>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</si>
  <si>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</si>
  <si>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</si>
  <si>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</si>
  <si>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</si>
  <si>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</si>
  <si>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</si>
  <si>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</si>
  <si>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</si>
  <si>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</si>
  <si>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</si>
  <si>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</si>
  <si>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</si>
  <si>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</si>
  <si>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</si>
  <si>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</si>
  <si>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</si>
  <si>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</si>
  <si>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</si>
  <si>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</si>
  <si>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</si>
  <si>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</si>
  <si>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IEME</t>
  </si>
  <si>
    <t>ANALISIS Y SINTESIS DE MECANISMOS</t>
  </si>
  <si>
    <t>402-U</t>
  </si>
  <si>
    <t>DISEÑO DE ELEMENTOS DE MAQUINA</t>
  </si>
  <si>
    <t>502-A</t>
  </si>
  <si>
    <t>MECANICA DE MATERIALES</t>
  </si>
  <si>
    <t>302-A</t>
  </si>
  <si>
    <t>302-B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</si>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</sst>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zoomScale="93" zoomScaleNormal="93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44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6" t="s">
        <v>31</v>
      </c>
      <c r="M8" s="36"/>
      <c r="N8" s="36"/>
    </row>
    <row r="10" spans="1:14" x14ac:dyDescent="0.25">
      <c r="A10" s="4" t="s">
        <v>8</v>
      </c>
      <c r="B10" s="36" t="s">
        <v>42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34</v>
      </c>
      <c r="E14" s="9">
        <v>9</v>
      </c>
      <c r="F14" s="9">
        <v>6</v>
      </c>
      <c r="G14" s="9"/>
      <c r="H14" s="21"/>
      <c r="I14" s="22">
        <f t="shared" ref="I14:I17" si="0">(E14-SUM(F14:G14))-K14</f>
        <v>3</v>
      </c>
      <c r="J14" s="21"/>
      <c r="K14" s="22">
        <v>0</v>
      </c>
      <c r="L14" s="21">
        <v>0</v>
      </c>
      <c r="M14" s="9">
        <v>51</v>
      </c>
      <c r="N14" s="15">
        <v>0.67</v>
      </c>
    </row>
    <row r="15" spans="1:14" s="11" customFormat="1" x14ac:dyDescent="0.25">
      <c r="A15" s="8" t="s">
        <v>37</v>
      </c>
      <c r="B15" s="9" t="s">
        <v>21</v>
      </c>
      <c r="C15" s="9" t="s">
        <v>38</v>
      </c>
      <c r="D15" s="9" t="s">
        <v>34</v>
      </c>
      <c r="E15" s="9">
        <v>22</v>
      </c>
      <c r="F15" s="9">
        <v>11</v>
      </c>
      <c r="G15" s="9"/>
      <c r="H15" s="21"/>
      <c r="I15" s="22">
        <f t="shared" si="0"/>
        <v>11</v>
      </c>
      <c r="J15" s="21"/>
      <c r="K15" s="22">
        <v>0</v>
      </c>
      <c r="L15" s="21">
        <v>0</v>
      </c>
      <c r="M15" s="9">
        <v>40</v>
      </c>
      <c r="N15" s="15">
        <v>0.5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34</v>
      </c>
      <c r="E16" s="9">
        <v>37</v>
      </c>
      <c r="F16" s="9">
        <v>32</v>
      </c>
      <c r="G16" s="9"/>
      <c r="H16" s="21"/>
      <c r="I16" s="22">
        <f t="shared" si="0"/>
        <v>5</v>
      </c>
      <c r="J16" s="21"/>
      <c r="K16" s="22">
        <v>0</v>
      </c>
      <c r="L16" s="21">
        <v>0</v>
      </c>
      <c r="M16" s="9">
        <v>63</v>
      </c>
      <c r="N16" s="15">
        <v>0.86</v>
      </c>
    </row>
    <row r="17" spans="1:14" s="11" customFormat="1" x14ac:dyDescent="0.25">
      <c r="A17" s="8" t="s">
        <v>39</v>
      </c>
      <c r="B17" s="9" t="s">
        <v>21</v>
      </c>
      <c r="C17" s="9" t="s">
        <v>41</v>
      </c>
      <c r="D17" s="9" t="s">
        <v>34</v>
      </c>
      <c r="E17" s="9">
        <v>22</v>
      </c>
      <c r="F17" s="9">
        <v>15</v>
      </c>
      <c r="G17" s="9"/>
      <c r="H17" s="21"/>
      <c r="I17" s="22">
        <f t="shared" si="0"/>
        <v>7</v>
      </c>
      <c r="J17" s="21"/>
      <c r="K17" s="22">
        <v>0</v>
      </c>
      <c r="L17" s="21">
        <v>0</v>
      </c>
      <c r="M17" s="9">
        <v>52</v>
      </c>
      <c r="N17" s="15">
        <v>0.68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22">
        <f t="shared" ref="I19:I28" si="1">(E19-SUM(F19:G19))-K19</f>
        <v>0</v>
      </c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>
        <v>0</v>
      </c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>
        <v>0</v>
      </c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>
        <v>0</v>
      </c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>
        <f t="shared" si="1"/>
        <v>0</v>
      </c>
      <c r="J24" s="21"/>
      <c r="K24" s="22"/>
      <c r="L24" s="21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1"/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f t="shared" si="1"/>
        <v>0</v>
      </c>
      <c r="J26" s="21"/>
      <c r="K26" s="22"/>
      <c r="L26" s="21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21"/>
      <c r="I27" s="22">
        <f t="shared" si="1"/>
        <v>0</v>
      </c>
      <c r="J27" s="21"/>
      <c r="K27" s="22"/>
      <c r="L27" s="21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64</v>
      </c>
      <c r="G28" s="17">
        <f>SUM(G14:G27)</f>
        <v>0</v>
      </c>
      <c r="H28" s="18"/>
      <c r="I28" s="17">
        <f t="shared" si="1"/>
        <v>26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51.5</v>
      </c>
      <c r="N28" s="19">
        <f>AVERAGE(N14:N27)</f>
        <v>0.67749999999999999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8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 t="s">
        <v>30</v>
      </c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8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DISEÑO DE ELEMENTOS DE MAQUINA</v>
      </c>
      <c r="B15" s="9"/>
      <c r="C15" s="9" t="str">
        <f>'1'!C15</f>
        <v>502-A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8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DISEÑO DE ELEMENTOS DE MAQUINA</v>
      </c>
      <c r="B15" s="9"/>
      <c r="C15" s="9" t="str">
        <f>'1'!C15</f>
        <v>502-A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MECANICA DE MATERIALES</v>
      </c>
      <c r="B16" s="9"/>
      <c r="C16" s="9" t="str">
        <f>'1'!C16</f>
        <v>302-A</v>
      </c>
      <c r="D16" s="9" t="str">
        <f>'1'!D16</f>
        <v>IEME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MECANICA DE MATERIALES</v>
      </c>
      <c r="B17" s="9"/>
      <c r="C17" s="9" t="str">
        <f>'1'!C17</f>
        <v>302-B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abSelected="1" topLeftCell="A2" zoomScaleNormal="100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47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8</v>
      </c>
      <c r="B10" s="36" t="s">
        <v>42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35</v>
      </c>
      <c r="B14" s="9" t="s">
        <v>21</v>
      </c>
      <c r="C14" s="23" t="s">
        <v>36</v>
      </c>
      <c r="D14" s="9" t="s">
        <v>34</v>
      </c>
      <c r="E14" s="9">
        <v>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37</v>
      </c>
      <c r="B15" s="9" t="s">
        <v>21</v>
      </c>
      <c r="C15" s="23" t="s">
        <v>38</v>
      </c>
      <c r="D15" s="9" t="s">
        <v>34</v>
      </c>
      <c r="E15" s="9">
        <v>22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39</v>
      </c>
      <c r="B16" s="9" t="s">
        <v>21</v>
      </c>
      <c r="C16" s="23" t="s">
        <v>40</v>
      </c>
      <c r="D16" s="9" t="s">
        <v>34</v>
      </c>
      <c r="E16" s="9">
        <v>37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39</v>
      </c>
      <c r="B17" s="9" t="s">
        <v>21</v>
      </c>
      <c r="C17" s="23" t="s">
        <v>41</v>
      </c>
      <c r="D17" s="9" t="s">
        <v>34</v>
      </c>
      <c r="E17" s="9">
        <v>22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ref="I18:I27" si="0">(E18-SUM(F18:G18))-K18</f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90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90</v>
      </c>
      <c r="J27" s="18">
        <f t="shared" ref="J27" si="1">I27/E27</f>
        <v>1</v>
      </c>
      <c r="K27" s="17">
        <f>SUM(K14:K26)</f>
        <v>0</v>
      </c>
      <c r="L27" s="18">
        <f t="shared" ref="L27" si="2">K27/E27</f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x14ac:dyDescent="0.25">
      <c r="B32" s="39" t="s">
        <v>27</v>
      </c>
      <c r="C32" s="39"/>
      <c r="D32" s="39"/>
      <c r="G32" s="24" t="s">
        <v>28</v>
      </c>
      <c r="H32" s="24"/>
      <c r="I32" s="24"/>
      <c r="J32" s="24"/>
    </row>
    <row r="33" spans="1:10" ht="62.25" customHeight="1" x14ac:dyDescent="0.25">
      <c r="B33" s="40"/>
      <c r="C33" s="40"/>
      <c r="D33" s="40"/>
      <c r="G33" s="36"/>
      <c r="H33" s="36"/>
      <c r="I33" s="36"/>
      <c r="J33" s="36"/>
    </row>
    <row r="34" spans="1:10" hidden="1" x14ac:dyDescent="0.25">
      <c r="A34" s="41" t="e">
        <v>#REF!</v>
      </c>
      <c r="B34" s="41"/>
      <c r="C34" s="6"/>
      <c r="E34" s="41"/>
      <c r="F34" s="41"/>
      <c r="G34" s="41"/>
      <c r="H34" s="41"/>
    </row>
    <row r="35" spans="1:10" hidden="1" x14ac:dyDescent="0.25"/>
    <row r="36" spans="1:10" ht="45" customHeight="1" x14ac:dyDescent="0.25">
      <c r="B36" s="42" t="str">
        <f>B10</f>
        <v>MC. HECTOR MIGUEL AMADOR CHAGALA</v>
      </c>
      <c r="C36" s="42"/>
      <c r="D36" s="42"/>
      <c r="E36" s="13"/>
      <c r="F36" s="13"/>
      <c r="G36" s="42" t="s">
        <v>45</v>
      </c>
      <c r="H36" s="42"/>
      <c r="I36" s="42"/>
      <c r="J36" s="42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2022-10-22T02:31:46Z</dcterms:modified>
  <cp:category/>
  <cp:contentStatus/>
</cp:coreProperties>
</file>