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0730" windowHeight="11760" activeTab="2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I15" i="22" s="1"/>
  <c r="J15" i="22" s="1"/>
  <c r="A16" i="22"/>
  <c r="C16" i="22"/>
  <c r="D16" i="22"/>
  <c r="E16" i="22"/>
  <c r="L16" i="22" s="1"/>
  <c r="A17" i="22"/>
  <c r="C17" i="22"/>
  <c r="D17" i="22"/>
  <c r="E17" i="22"/>
  <c r="L17" i="22" s="1"/>
  <c r="A18" i="22"/>
  <c r="C18" i="22"/>
  <c r="D18" i="22"/>
  <c r="E18" i="22"/>
  <c r="L18" i="22" s="1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L27" i="22"/>
  <c r="I27" i="22"/>
  <c r="J27" i="22" s="1"/>
  <c r="H27" i="22"/>
  <c r="L25" i="22"/>
  <c r="I25" i="22"/>
  <c r="J25" i="22" s="1"/>
  <c r="H25" i="22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L20" i="22"/>
  <c r="I20" i="22"/>
  <c r="J20" i="22" s="1"/>
  <c r="H20" i="22"/>
  <c r="L19" i="22"/>
  <c r="I19" i="22"/>
  <c r="J19" i="22" s="1"/>
  <c r="H19" i="22"/>
  <c r="I17" i="22"/>
  <c r="J17" i="22" s="1"/>
  <c r="H17" i="22"/>
  <c r="I16" i="22"/>
  <c r="J16" i="22" s="1"/>
  <c r="H16" i="22"/>
  <c r="L15" i="22"/>
  <c r="H15" i="22"/>
  <c r="B37" i="10"/>
  <c r="N28" i="10"/>
  <c r="M28" i="10"/>
  <c r="K28" i="10"/>
  <c r="G28" i="10"/>
  <c r="F28" i="10"/>
  <c r="E28" i="10"/>
  <c r="L18" i="10"/>
  <c r="I18" i="10"/>
  <c r="L17" i="10"/>
  <c r="I17" i="10"/>
  <c r="L16" i="10"/>
  <c r="I16" i="10"/>
  <c r="L15" i="10"/>
  <c r="I15" i="10"/>
  <c r="L14" i="10"/>
  <c r="I14" i="10"/>
  <c r="I14" i="22" l="1"/>
  <c r="J14" i="22" s="1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H14" i="23"/>
  <c r="H15" i="23"/>
  <c r="H16" i="23"/>
  <c r="H17" i="23"/>
  <c r="H18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<sst xmlns="http://schemas.openxmlformats.org/spreadsheetml/2006/main" count="189" uniqueCount="50">
  <si>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</si>
  <si>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</si>
  <si>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</si>
  <si>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</si>
  <si>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</si>
  <si>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</si>
  <si>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</si>
  <si>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</si>
  <si>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</si>
  <si>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</si>
  <si>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</si>
  <si>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</si>
  <si>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</si>
  <si>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</si>
  <si>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</si>
  <si>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</si>
  <si>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</si>
  <si>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</si>
  <si>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</si>
  <si>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</si>
  <si>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</si>
  <si>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</si>
  <si>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</si>
  <si>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</si>
  <si>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</si>
  <si>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</si>
  <si>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</si>
  <si>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</si>
  <si>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</si>
  <si>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</si>
  <si>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</si>
  <si>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</si>
  <si>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</si>
  <si>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D.E. TONATIUH SOSME SANCHEZ</t>
  </si>
  <si>
    <t>ING. PABLO PROMOTOR CAMPECHANO</t>
  </si>
  <si>
    <t>CALCULO DIFERENCIAL</t>
  </si>
  <si>
    <t>111A</t>
  </si>
  <si>
    <t>IMCT</t>
  </si>
  <si>
    <t>101C</t>
  </si>
  <si>
    <t>IIND</t>
  </si>
  <si>
    <t>107C</t>
  </si>
  <si>
    <t>IGEM</t>
  </si>
  <si>
    <t>ALGEBRA LINEAL</t>
  </si>
  <si>
    <t>301B</t>
  </si>
  <si>
    <t>FISICA</t>
  </si>
  <si>
    <t>401A</t>
  </si>
  <si>
    <t>SEPTIEMBRE 2022-ENERO 2023</t>
  </si>
  <si>
    <t>II</t>
  </si>
  <si>
    <t>III</t>
  </si>
  <si>
    <t>DEPARTAMENTO DE CIENCIAS BASICAS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</si>
</sst>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9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37"/>
  <sheetViews>
    <sheetView topLeftCell="A4" zoomScale="95" zoomScaleNormal="95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1.7109375" style="1" customWidth="1"/>
    <col min="9" max="12" width="7.5703125" style="1" customWidth="1"/>
    <col min="13" max="16384" width="11.425781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ht="13.15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3.15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31</v>
      </c>
      <c r="F6" s="39"/>
      <c r="G6" s="39"/>
      <c r="H6" s="39"/>
      <c r="I6" s="3"/>
      <c r="J6" s="3"/>
      <c r="K6" s="3"/>
      <c r="L6" s="3"/>
      <c r="M6" s="3"/>
      <c r="N6" s="3"/>
    </row>
    <row r="7" spans="1:14" ht="13.15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8">
        <v>3</v>
      </c>
      <c r="C8" s="28"/>
      <c r="D8" s="14" t="s">
        <v>4</v>
      </c>
      <c r="E8" s="5">
        <v>5</v>
      </c>
      <c r="G8" s="4" t="s">
        <v>5</v>
      </c>
      <c r="H8" s="5">
        <v>3</v>
      </c>
      <c r="I8" s="34" t="s">
        <v>6</v>
      </c>
      <c r="J8" s="34"/>
      <c r="K8" s="34"/>
      <c r="L8" s="28" t="s">
        <v>46</v>
      </c>
      <c r="M8" s="28"/>
      <c r="N8" s="28"/>
    </row>
    <row r="10" spans="1:14" ht="13.15" x14ac:dyDescent="0.25">
      <c r="A10" s="4" t="s">
        <v>7</v>
      </c>
      <c r="B10" s="28" t="s">
        <v>34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9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8</v>
      </c>
      <c r="B12" s="32" t="s">
        <v>9</v>
      </c>
      <c r="C12" s="32" t="s">
        <v>10</v>
      </c>
      <c r="D12" s="23" t="s">
        <v>11</v>
      </c>
      <c r="E12" s="23" t="s">
        <v>12</v>
      </c>
      <c r="F12" s="23" t="s">
        <v>13</v>
      </c>
      <c r="G12" s="23"/>
      <c r="H12" s="23" t="s">
        <v>14</v>
      </c>
      <c r="I12" s="23" t="s">
        <v>15</v>
      </c>
      <c r="J12" s="23" t="s">
        <v>16</v>
      </c>
      <c r="K12" s="23" t="s">
        <v>17</v>
      </c>
      <c r="L12" s="23" t="s">
        <v>18</v>
      </c>
      <c r="M12" s="23" t="s">
        <v>19</v>
      </c>
      <c r="N12" s="29" t="s">
        <v>20</v>
      </c>
    </row>
    <row r="13" spans="1:14" x14ac:dyDescent="0.2">
      <c r="A13" s="36"/>
      <c r="B13" s="33"/>
      <c r="C13" s="33"/>
      <c r="D13" s="24"/>
      <c r="E13" s="24"/>
      <c r="F13" s="7" t="s">
        <v>21</v>
      </c>
      <c r="G13" s="7" t="s">
        <v>22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8" t="s">
        <v>35</v>
      </c>
      <c r="B14" s="9" t="s">
        <v>47</v>
      </c>
      <c r="C14" s="9" t="s">
        <v>36</v>
      </c>
      <c r="D14" s="9" t="s">
        <v>37</v>
      </c>
      <c r="E14" s="9">
        <v>22</v>
      </c>
      <c r="F14" s="9">
        <v>20</v>
      </c>
      <c r="G14" s="9"/>
      <c r="H14" s="10"/>
      <c r="I14" s="9">
        <f t="shared" ref="I14:I28" si="0">(E14-SUM(F14:G14))-K14</f>
        <v>2</v>
      </c>
      <c r="J14" s="10"/>
      <c r="K14" s="9">
        <v>0</v>
      </c>
      <c r="L14" s="10">
        <f t="shared" ref="L14:L28" si="1">K14/E14</f>
        <v>0</v>
      </c>
      <c r="M14" s="9">
        <v>75</v>
      </c>
      <c r="N14" s="15">
        <v>0.59</v>
      </c>
    </row>
    <row r="15" spans="1:14" s="11" customFormat="1" x14ac:dyDescent="0.2">
      <c r="A15" s="8" t="s">
        <v>35</v>
      </c>
      <c r="B15" s="9" t="s">
        <v>47</v>
      </c>
      <c r="C15" s="9" t="s">
        <v>38</v>
      </c>
      <c r="D15" s="9" t="s">
        <v>39</v>
      </c>
      <c r="E15" s="9">
        <v>25</v>
      </c>
      <c r="F15" s="9">
        <v>24</v>
      </c>
      <c r="G15" s="9"/>
      <c r="H15" s="10"/>
      <c r="I15" s="9">
        <f t="shared" si="0"/>
        <v>1</v>
      </c>
      <c r="J15" s="10"/>
      <c r="K15" s="9">
        <v>0</v>
      </c>
      <c r="L15" s="10">
        <f t="shared" si="1"/>
        <v>0</v>
      </c>
      <c r="M15" s="9">
        <v>72</v>
      </c>
      <c r="N15" s="15">
        <v>0.56000000000000005</v>
      </c>
    </row>
    <row r="16" spans="1:14" s="11" customFormat="1" x14ac:dyDescent="0.2">
      <c r="A16" s="8" t="s">
        <v>35</v>
      </c>
      <c r="B16" s="9" t="s">
        <v>47</v>
      </c>
      <c r="C16" s="9" t="s">
        <v>40</v>
      </c>
      <c r="D16" s="9" t="s">
        <v>41</v>
      </c>
      <c r="E16" s="9">
        <v>26</v>
      </c>
      <c r="F16" s="9">
        <v>22</v>
      </c>
      <c r="G16" s="9"/>
      <c r="H16" s="10"/>
      <c r="I16" s="9">
        <f t="shared" si="0"/>
        <v>4</v>
      </c>
      <c r="J16" s="10"/>
      <c r="K16" s="9">
        <v>0</v>
      </c>
      <c r="L16" s="10">
        <f t="shared" si="1"/>
        <v>0</v>
      </c>
      <c r="M16" s="9">
        <v>68</v>
      </c>
      <c r="N16" s="15">
        <v>0.88</v>
      </c>
    </row>
    <row r="17" spans="1:18" s="11" customFormat="1" x14ac:dyDescent="0.2">
      <c r="A17" s="8" t="s">
        <v>42</v>
      </c>
      <c r="B17" s="9" t="s">
        <v>47</v>
      </c>
      <c r="C17" s="9" t="s">
        <v>43</v>
      </c>
      <c r="D17" s="9" t="s">
        <v>39</v>
      </c>
      <c r="E17" s="9">
        <v>15</v>
      </c>
      <c r="F17" s="9">
        <v>13</v>
      </c>
      <c r="G17" s="9"/>
      <c r="H17" s="10"/>
      <c r="I17" s="9">
        <f t="shared" si="0"/>
        <v>2</v>
      </c>
      <c r="J17" s="10"/>
      <c r="K17" s="9">
        <v>0</v>
      </c>
      <c r="L17" s="10">
        <f t="shared" si="1"/>
        <v>0</v>
      </c>
      <c r="M17" s="9">
        <v>68</v>
      </c>
      <c r="N17" s="15">
        <v>0.87</v>
      </c>
    </row>
    <row r="18" spans="1:18" s="11" customFormat="1" x14ac:dyDescent="0.2">
      <c r="A18" s="8" t="s">
        <v>44</v>
      </c>
      <c r="B18" s="9" t="s">
        <v>47</v>
      </c>
      <c r="C18" s="9" t="s">
        <v>45</v>
      </c>
      <c r="D18" s="9" t="s">
        <v>39</v>
      </c>
      <c r="E18" s="9">
        <v>10</v>
      </c>
      <c r="F18" s="9">
        <v>8</v>
      </c>
      <c r="G18" s="9"/>
      <c r="H18" s="10"/>
      <c r="I18" s="9">
        <f t="shared" si="0"/>
        <v>2</v>
      </c>
      <c r="J18" s="10"/>
      <c r="K18" s="9">
        <v>0</v>
      </c>
      <c r="L18" s="10">
        <f t="shared" si="1"/>
        <v>0</v>
      </c>
      <c r="M18" s="9">
        <v>73</v>
      </c>
      <c r="N18" s="15">
        <v>0.8</v>
      </c>
    </row>
    <row r="19" spans="1:18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32</v>
      </c>
    </row>
    <row r="22" spans="1:18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9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98</v>
      </c>
      <c r="F28" s="17">
        <f>SUM(F14:F27)</f>
        <v>87</v>
      </c>
      <c r="G28" s="17">
        <f>SUM(G14:G27)</f>
        <v>0</v>
      </c>
      <c r="H28" s="18"/>
      <c r="I28" s="17">
        <f t="shared" si="0"/>
        <v>11</v>
      </c>
      <c r="J28" s="18"/>
      <c r="K28" s="17">
        <f>SUM(K14:K27)</f>
        <v>0</v>
      </c>
      <c r="L28" s="18">
        <f t="shared" si="1"/>
        <v>0</v>
      </c>
      <c r="M28" s="17">
        <f>AVERAGE(M14:M27)</f>
        <v>71.2</v>
      </c>
      <c r="N28" s="19">
        <f>AVERAGE(N14:N27)</f>
        <v>0.74</v>
      </c>
    </row>
    <row r="30" spans="1:18" ht="120" customHeight="1" x14ac:dyDescent="0.2">
      <c r="A30" s="31" t="s">
        <v>25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8" x14ac:dyDescent="0.2">
      <c r="A32" s="12"/>
    </row>
    <row r="33" spans="1:10" x14ac:dyDescent="0.2">
      <c r="B33" s="25" t="s">
        <v>26</v>
      </c>
      <c r="C33" s="25"/>
      <c r="D33" s="25"/>
      <c r="G33" s="26" t="s">
        <v>27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t="13.15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t="13.15" hidden="1" x14ac:dyDescent="0.25"/>
    <row r="37" spans="1:10" ht="45" customHeight="1" x14ac:dyDescent="0.2">
      <c r="B37" s="22" t="str">
        <f>B10</f>
        <v>ING. PABLO PROMOTOR CAMPECHANO</v>
      </c>
      <c r="C37" s="22"/>
      <c r="D37" s="22"/>
      <c r="E37" s="13"/>
      <c r="F37" s="13"/>
      <c r="G37" s="22" t="s">
        <v>33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P21" sqref="P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ht="13.15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3.15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 ht="13.15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5" x14ac:dyDescent="0.3">
      <c r="A8" s="4" t="s">
        <v>3</v>
      </c>
      <c r="B8" s="28">
        <v>2</v>
      </c>
      <c r="C8" s="28"/>
      <c r="D8" s="14" t="s">
        <v>4</v>
      </c>
      <c r="E8" s="20">
        <f>'1'!E8</f>
        <v>5</v>
      </c>
      <c r="F8"/>
      <c r="G8" s="4" t="s">
        <v>5</v>
      </c>
      <c r="H8" s="20">
        <f>'1'!H8</f>
        <v>3</v>
      </c>
      <c r="I8" s="34" t="s">
        <v>6</v>
      </c>
      <c r="J8" s="34"/>
      <c r="K8" s="34"/>
      <c r="L8" s="28" t="str">
        <f>'1'!L8</f>
        <v>SEPTIEMBRE 2022-ENERO 2023</v>
      </c>
      <c r="M8" s="28"/>
      <c r="N8" s="28"/>
    </row>
    <row r="10" spans="1:14" ht="13.15" x14ac:dyDescent="0.25">
      <c r="A10" s="4" t="s">
        <v>7</v>
      </c>
      <c r="B10" s="28" t="str">
        <f>'1'!B10</f>
        <v>ING. PABLO PROMOTOR CAMPECHANO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9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8</v>
      </c>
      <c r="B12" s="32" t="s">
        <v>9</v>
      </c>
      <c r="C12" s="32" t="s">
        <v>10</v>
      </c>
      <c r="D12" s="23" t="s">
        <v>11</v>
      </c>
      <c r="E12" s="23" t="s">
        <v>12</v>
      </c>
      <c r="F12" s="23" t="s">
        <v>13</v>
      </c>
      <c r="G12" s="23"/>
      <c r="H12" s="23" t="s">
        <v>14</v>
      </c>
      <c r="I12" s="23" t="s">
        <v>15</v>
      </c>
      <c r="J12" s="23" t="s">
        <v>16</v>
      </c>
      <c r="K12" s="23" t="s">
        <v>17</v>
      </c>
      <c r="L12" s="23" t="s">
        <v>18</v>
      </c>
      <c r="M12" s="23" t="s">
        <v>19</v>
      </c>
      <c r="N12" s="29" t="s">
        <v>20</v>
      </c>
    </row>
    <row r="13" spans="1:14" x14ac:dyDescent="0.2">
      <c r="A13" s="36"/>
      <c r="B13" s="33"/>
      <c r="C13" s="33"/>
      <c r="D13" s="24"/>
      <c r="E13" s="24"/>
      <c r="F13" s="7" t="s">
        <v>21</v>
      </c>
      <c r="G13" s="7" t="s">
        <v>22</v>
      </c>
      <c r="H13" s="24"/>
      <c r="I13" s="24"/>
      <c r="J13" s="24"/>
      <c r="K13" s="24"/>
      <c r="L13" s="24"/>
      <c r="M13" s="24"/>
      <c r="N13" s="30"/>
    </row>
    <row r="14" spans="1:14" s="11" customFormat="1" ht="26.45" x14ac:dyDescent="0.25">
      <c r="A14" s="9" t="str">
        <f>'1'!A14</f>
        <v>CALCULO DIFERENCIAL</v>
      </c>
      <c r="B14" s="9"/>
      <c r="C14" s="9" t="str">
        <f>'1'!C14</f>
        <v>111A</v>
      </c>
      <c r="D14" s="9" t="str">
        <f>'1'!D14</f>
        <v>IMCT</v>
      </c>
      <c r="E14" s="9">
        <f>'1'!E14</f>
        <v>22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22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CALCULO DIFERENCIAL</v>
      </c>
      <c r="B15" s="9"/>
      <c r="C15" s="9" t="str">
        <f>'1'!C15</f>
        <v>101C</v>
      </c>
      <c r="D15" s="9" t="str">
        <f>'1'!D15</f>
        <v>IIND</v>
      </c>
      <c r="E15" s="9">
        <f>'1'!E15</f>
        <v>25</v>
      </c>
      <c r="F15" s="9"/>
      <c r="G15" s="9"/>
      <c r="H15" s="10">
        <f t="shared" si="0"/>
        <v>0</v>
      </c>
      <c r="I15" s="9">
        <f t="shared" si="1"/>
        <v>25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CALCULO DIFERENCIAL</v>
      </c>
      <c r="B16" s="9"/>
      <c r="C16" s="9" t="str">
        <f>'1'!C16</f>
        <v>107C</v>
      </c>
      <c r="D16" s="9" t="str">
        <f>'1'!D16</f>
        <v>IGEM</v>
      </c>
      <c r="E16" s="9">
        <f>'1'!E16</f>
        <v>26</v>
      </c>
      <c r="F16" s="9"/>
      <c r="G16" s="9"/>
      <c r="H16" s="10">
        <f t="shared" si="0"/>
        <v>0</v>
      </c>
      <c r="I16" s="9">
        <f t="shared" si="1"/>
        <v>26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ALGEBRA LINEAL</v>
      </c>
      <c r="B17" s="9"/>
      <c r="C17" s="9" t="str">
        <f>'1'!C17</f>
        <v>301B</v>
      </c>
      <c r="D17" s="9" t="str">
        <f>'1'!D17</f>
        <v>IIND</v>
      </c>
      <c r="E17" s="9">
        <f>'1'!E17</f>
        <v>15</v>
      </c>
      <c r="F17" s="9"/>
      <c r="G17" s="9"/>
      <c r="H17" s="10">
        <f t="shared" si="0"/>
        <v>0</v>
      </c>
      <c r="I17" s="9">
        <f t="shared" si="1"/>
        <v>15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'1'!A18</f>
        <v>FISICA</v>
      </c>
      <c r="B18" s="9"/>
      <c r="C18" s="9" t="str">
        <f>'1'!C18</f>
        <v>401A</v>
      </c>
      <c r="D18" s="9" t="str">
        <f>'1'!D18</f>
        <v>IIND</v>
      </c>
      <c r="E18" s="9">
        <f>'1'!E18</f>
        <v>10</v>
      </c>
      <c r="F18" s="9"/>
      <c r="G18" s="9"/>
      <c r="H18" s="10">
        <f t="shared" si="0"/>
        <v>0</v>
      </c>
      <c r="I18" s="9">
        <f t="shared" si="1"/>
        <v>10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9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98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98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25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26</v>
      </c>
      <c r="C33" s="25"/>
      <c r="D33" s="25"/>
      <c r="G33" s="26" t="s">
        <v>27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t="13.15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t="13.15" hidden="1" x14ac:dyDescent="0.25"/>
    <row r="37" spans="1:10" ht="45" customHeight="1" x14ac:dyDescent="0.2">
      <c r="B37" s="22" t="str">
        <f>B10</f>
        <v>ING. PABLO PROMOTOR CAMPECHANO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zoomScale="85" zoomScaleNormal="85" zoomScaleSheetLayoutView="100" workbookViewId="0">
      <selection activeCell="J4" sqref="J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ht="13.15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3.15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9" t="s">
        <v>49</v>
      </c>
      <c r="F6" s="39"/>
      <c r="G6" s="39"/>
      <c r="H6" s="39"/>
      <c r="I6" s="3"/>
      <c r="J6" s="3"/>
      <c r="K6" s="3"/>
      <c r="L6" s="3"/>
      <c r="M6" s="3"/>
      <c r="N6" s="3"/>
    </row>
    <row r="7" spans="1:14" ht="13.15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5" x14ac:dyDescent="0.3">
      <c r="A8" s="4" t="s">
        <v>3</v>
      </c>
      <c r="B8" s="28">
        <v>3</v>
      </c>
      <c r="C8" s="28"/>
      <c r="D8" s="14" t="s">
        <v>4</v>
      </c>
      <c r="E8" s="20">
        <f>'1'!E8</f>
        <v>5</v>
      </c>
      <c r="F8"/>
      <c r="G8" s="4" t="s">
        <v>5</v>
      </c>
      <c r="H8" s="20">
        <f>'1'!H8</f>
        <v>3</v>
      </c>
      <c r="I8" s="34" t="s">
        <v>6</v>
      </c>
      <c r="J8" s="34"/>
      <c r="K8" s="34"/>
      <c r="L8" s="28" t="str">
        <f>'1'!L8</f>
        <v>SEPTIEMBRE 2022-ENERO 2023</v>
      </c>
      <c r="M8" s="28"/>
      <c r="N8" s="28"/>
    </row>
    <row r="10" spans="1:14" ht="13.15" x14ac:dyDescent="0.25">
      <c r="A10" s="4" t="s">
        <v>7</v>
      </c>
      <c r="B10" s="28" t="str">
        <f>'1'!B10</f>
        <v>ING. PABLO PROMOTOR CAMPECHANO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9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8</v>
      </c>
      <c r="B12" s="32" t="s">
        <v>9</v>
      </c>
      <c r="C12" s="32" t="s">
        <v>10</v>
      </c>
      <c r="D12" s="23" t="s">
        <v>11</v>
      </c>
      <c r="E12" s="23" t="s">
        <v>12</v>
      </c>
      <c r="F12" s="23" t="s">
        <v>13</v>
      </c>
      <c r="G12" s="23"/>
      <c r="H12" s="23" t="s">
        <v>14</v>
      </c>
      <c r="I12" s="23" t="s">
        <v>15</v>
      </c>
      <c r="J12" s="23" t="s">
        <v>16</v>
      </c>
      <c r="K12" s="23" t="s">
        <v>17</v>
      </c>
      <c r="L12" s="23" t="s">
        <v>18</v>
      </c>
      <c r="M12" s="23" t="s">
        <v>19</v>
      </c>
      <c r="N12" s="29" t="s">
        <v>20</v>
      </c>
    </row>
    <row r="13" spans="1:14" x14ac:dyDescent="0.2">
      <c r="A13" s="36"/>
      <c r="B13" s="33"/>
      <c r="C13" s="33"/>
      <c r="D13" s="24"/>
      <c r="E13" s="24"/>
      <c r="F13" s="7" t="s">
        <v>21</v>
      </c>
      <c r="G13" s="7" t="s">
        <v>22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CALCULO DIFERENCIAL</v>
      </c>
      <c r="B14" s="9" t="s">
        <v>48</v>
      </c>
      <c r="C14" s="9" t="str">
        <f>'1'!C14</f>
        <v>111A</v>
      </c>
      <c r="D14" s="9" t="str">
        <f>'1'!D14</f>
        <v>IMCT</v>
      </c>
      <c r="E14" s="9">
        <f>'1'!E14</f>
        <v>22</v>
      </c>
      <c r="F14" s="9">
        <v>22</v>
      </c>
      <c r="G14" s="9"/>
      <c r="H14" s="10">
        <f t="shared" ref="H14:H27" si="0">F14/E14</f>
        <v>1</v>
      </c>
      <c r="I14" s="9">
        <f t="shared" ref="I14:I28" si="1">(E14-SUM(F14:G14))-K14</f>
        <v>0</v>
      </c>
      <c r="J14" s="10">
        <f t="shared" ref="J14:J28" si="2">I14/E14</f>
        <v>0</v>
      </c>
      <c r="K14" s="9"/>
      <c r="L14" s="10">
        <f t="shared" ref="L14:L28" si="3">K14/E14</f>
        <v>0</v>
      </c>
      <c r="M14" s="9">
        <v>80</v>
      </c>
      <c r="N14" s="15">
        <v>0.5</v>
      </c>
    </row>
    <row r="15" spans="1:14" s="11" customFormat="1" x14ac:dyDescent="0.2">
      <c r="A15" s="9" t="str">
        <f>'1'!A15</f>
        <v>CALCULO DIFERENCIAL</v>
      </c>
      <c r="B15" s="9" t="s">
        <v>48</v>
      </c>
      <c r="C15" s="9" t="str">
        <f>'1'!C15</f>
        <v>101C</v>
      </c>
      <c r="D15" s="9" t="str">
        <f>'1'!D15</f>
        <v>IIND</v>
      </c>
      <c r="E15" s="9">
        <f>'1'!E15</f>
        <v>25</v>
      </c>
      <c r="F15" s="9">
        <v>23</v>
      </c>
      <c r="G15" s="9"/>
      <c r="H15" s="10">
        <f t="shared" si="0"/>
        <v>0.92</v>
      </c>
      <c r="I15" s="9">
        <f t="shared" si="1"/>
        <v>2</v>
      </c>
      <c r="J15" s="10">
        <f t="shared" si="2"/>
        <v>0.08</v>
      </c>
      <c r="K15" s="9"/>
      <c r="L15" s="10">
        <f t="shared" si="3"/>
        <v>0</v>
      </c>
      <c r="M15" s="9">
        <v>72</v>
      </c>
      <c r="N15" s="15">
        <v>0.52</v>
      </c>
    </row>
    <row r="16" spans="1:14" s="11" customFormat="1" x14ac:dyDescent="0.2">
      <c r="A16" s="9" t="str">
        <f>'1'!A16</f>
        <v>CALCULO DIFERENCIAL</v>
      </c>
      <c r="B16" s="9" t="s">
        <v>48</v>
      </c>
      <c r="C16" s="9" t="str">
        <f>'1'!C16</f>
        <v>107C</v>
      </c>
      <c r="D16" s="9" t="str">
        <f>'1'!D16</f>
        <v>IGEM</v>
      </c>
      <c r="E16" s="9">
        <f>'1'!E16</f>
        <v>26</v>
      </c>
      <c r="F16" s="9">
        <v>23</v>
      </c>
      <c r="G16" s="9"/>
      <c r="H16" s="10">
        <f t="shared" si="0"/>
        <v>0.88461538461538458</v>
      </c>
      <c r="I16" s="9">
        <f t="shared" si="1"/>
        <v>3</v>
      </c>
      <c r="J16" s="10">
        <f t="shared" si="2"/>
        <v>0.11538461538461539</v>
      </c>
      <c r="K16" s="9"/>
      <c r="L16" s="10">
        <f t="shared" si="3"/>
        <v>0</v>
      </c>
      <c r="M16" s="9">
        <v>69</v>
      </c>
      <c r="N16" s="15">
        <v>0.88</v>
      </c>
    </row>
    <row r="17" spans="1:14" s="11" customFormat="1" x14ac:dyDescent="0.2">
      <c r="A17" s="9" t="str">
        <f>'1'!A17</f>
        <v>ALGEBRA LINEAL</v>
      </c>
      <c r="B17" s="9" t="s">
        <v>48</v>
      </c>
      <c r="C17" s="9" t="str">
        <f>'1'!C17</f>
        <v>301B</v>
      </c>
      <c r="D17" s="9" t="str">
        <f>'1'!D17</f>
        <v>IIND</v>
      </c>
      <c r="E17" s="9">
        <f>'1'!E17</f>
        <v>15</v>
      </c>
      <c r="F17" s="9">
        <v>13</v>
      </c>
      <c r="G17" s="9"/>
      <c r="H17" s="10">
        <f t="shared" si="0"/>
        <v>0.8666666666666667</v>
      </c>
      <c r="I17" s="9">
        <f t="shared" si="1"/>
        <v>2</v>
      </c>
      <c r="J17" s="10">
        <f t="shared" si="2"/>
        <v>0.13333333333333333</v>
      </c>
      <c r="K17" s="9"/>
      <c r="L17" s="10">
        <f t="shared" si="3"/>
        <v>0</v>
      </c>
      <c r="M17" s="9">
        <v>68</v>
      </c>
      <c r="N17" s="15">
        <v>0.87</v>
      </c>
    </row>
    <row r="18" spans="1:14" s="11" customFormat="1" x14ac:dyDescent="0.2">
      <c r="A18" s="9" t="str">
        <f>'1'!A18</f>
        <v>FISICA</v>
      </c>
      <c r="B18" s="9" t="s">
        <v>48</v>
      </c>
      <c r="C18" s="9" t="str">
        <f>'1'!C18</f>
        <v>401A</v>
      </c>
      <c r="D18" s="9" t="str">
        <f>'1'!D18</f>
        <v>IIND</v>
      </c>
      <c r="E18" s="9">
        <f>'1'!E18</f>
        <v>10</v>
      </c>
      <c r="F18" s="9">
        <v>9</v>
      </c>
      <c r="G18" s="9"/>
      <c r="H18" s="10">
        <f t="shared" si="0"/>
        <v>0.9</v>
      </c>
      <c r="I18" s="9">
        <f t="shared" si="1"/>
        <v>1</v>
      </c>
      <c r="J18" s="10">
        <f t="shared" si="2"/>
        <v>0.1</v>
      </c>
      <c r="K18" s="9"/>
      <c r="L18" s="10">
        <f t="shared" si="3"/>
        <v>0</v>
      </c>
      <c r="M18" s="9">
        <v>71</v>
      </c>
      <c r="N18" s="15">
        <v>0.9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9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98</v>
      </c>
      <c r="F28" s="17">
        <f>SUM(F14:F27)</f>
        <v>90</v>
      </c>
      <c r="G28" s="17">
        <f>SUM(G14:G27)</f>
        <v>0</v>
      </c>
      <c r="H28" s="18">
        <f>SUM(F28:G28)/E28</f>
        <v>0.91836734693877553</v>
      </c>
      <c r="I28" s="17">
        <f t="shared" si="1"/>
        <v>8</v>
      </c>
      <c r="J28" s="18">
        <f t="shared" si="2"/>
        <v>8.1632653061224483E-2</v>
      </c>
      <c r="K28" s="17">
        <f>SUM(K14:K27)</f>
        <v>0</v>
      </c>
      <c r="L28" s="18">
        <f t="shared" si="3"/>
        <v>0</v>
      </c>
      <c r="M28" s="17">
        <f>AVERAGE(M14:M27)</f>
        <v>72</v>
      </c>
      <c r="N28" s="19">
        <f>AVERAGE(N14:N27)</f>
        <v>0.73399999999999999</v>
      </c>
    </row>
    <row r="30" spans="1:14" ht="120" customHeight="1" x14ac:dyDescent="0.2">
      <c r="A30" s="31" t="s">
        <v>25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26</v>
      </c>
      <c r="C33" s="25"/>
      <c r="D33" s="25"/>
      <c r="G33" s="26" t="s">
        <v>27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t="13.15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t="13.15" hidden="1" x14ac:dyDescent="0.25"/>
    <row r="37" spans="1:10" ht="45" customHeight="1" x14ac:dyDescent="0.2">
      <c r="B37" s="22" t="str">
        <f>B10</f>
        <v>ING. PABLO PROMOTOR CAMPECHANO</v>
      </c>
      <c r="C37" s="22"/>
      <c r="D37" s="22"/>
      <c r="E37" s="13"/>
      <c r="F37" s="13"/>
      <c r="G37" s="22" t="s">
        <v>33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ht="13.15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3.15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 ht="13.15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5" x14ac:dyDescent="0.3">
      <c r="A8" s="4" t="s">
        <v>3</v>
      </c>
      <c r="B8" s="28">
        <v>4</v>
      </c>
      <c r="C8" s="28"/>
      <c r="D8" s="14" t="s">
        <v>4</v>
      </c>
      <c r="E8" s="20">
        <f>'1'!E8</f>
        <v>5</v>
      </c>
      <c r="F8"/>
      <c r="G8" s="4" t="s">
        <v>5</v>
      </c>
      <c r="H8" s="20">
        <f>'1'!H8</f>
        <v>3</v>
      </c>
      <c r="I8" s="34" t="s">
        <v>6</v>
      </c>
      <c r="J8" s="34"/>
      <c r="K8" s="34"/>
      <c r="L8" s="28" t="str">
        <f>'1'!L8</f>
        <v>SEPTIEMBRE 2022-ENERO 2023</v>
      </c>
      <c r="M8" s="28"/>
      <c r="N8" s="28"/>
    </row>
    <row r="10" spans="1:14" ht="13.15" x14ac:dyDescent="0.25">
      <c r="A10" s="4" t="s">
        <v>7</v>
      </c>
      <c r="B10" s="28" t="str">
        <f>'1'!B10</f>
        <v>ING. PABLO PROMOTOR CAMPECHANO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9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8</v>
      </c>
      <c r="B12" s="32" t="s">
        <v>9</v>
      </c>
      <c r="C12" s="32" t="s">
        <v>10</v>
      </c>
      <c r="D12" s="23" t="s">
        <v>11</v>
      </c>
      <c r="E12" s="23" t="s">
        <v>12</v>
      </c>
      <c r="F12" s="23" t="s">
        <v>13</v>
      </c>
      <c r="G12" s="23"/>
      <c r="H12" s="23" t="s">
        <v>14</v>
      </c>
      <c r="I12" s="23" t="s">
        <v>15</v>
      </c>
      <c r="J12" s="23" t="s">
        <v>16</v>
      </c>
      <c r="K12" s="23" t="s">
        <v>17</v>
      </c>
      <c r="L12" s="23" t="s">
        <v>18</v>
      </c>
      <c r="M12" s="23" t="s">
        <v>19</v>
      </c>
      <c r="N12" s="29" t="s">
        <v>20</v>
      </c>
    </row>
    <row r="13" spans="1:14" x14ac:dyDescent="0.2">
      <c r="A13" s="36"/>
      <c r="B13" s="33"/>
      <c r="C13" s="33"/>
      <c r="D13" s="24"/>
      <c r="E13" s="24"/>
      <c r="F13" s="7" t="s">
        <v>21</v>
      </c>
      <c r="G13" s="7" t="s">
        <v>22</v>
      </c>
      <c r="H13" s="24"/>
      <c r="I13" s="24"/>
      <c r="J13" s="24"/>
      <c r="K13" s="24"/>
      <c r="L13" s="24"/>
      <c r="M13" s="24"/>
      <c r="N13" s="30"/>
    </row>
    <row r="14" spans="1:14" s="11" customFormat="1" ht="26.45" x14ac:dyDescent="0.25">
      <c r="A14" s="9" t="str">
        <f>'1'!A14</f>
        <v>CALCULO DIFERENCIAL</v>
      </c>
      <c r="B14" s="9"/>
      <c r="C14" s="9" t="str">
        <f>'1'!C14</f>
        <v>111A</v>
      </c>
      <c r="D14" s="9" t="str">
        <f>'1'!D14</f>
        <v>IMCT</v>
      </c>
      <c r="E14" s="9">
        <f>'1'!E14</f>
        <v>22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22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CALCULO DIFERENCIAL</v>
      </c>
      <c r="B15" s="9"/>
      <c r="C15" s="9" t="str">
        <f>'1'!C15</f>
        <v>101C</v>
      </c>
      <c r="D15" s="9" t="str">
        <f>'1'!D15</f>
        <v>IIND</v>
      </c>
      <c r="E15" s="9">
        <f>'1'!E15</f>
        <v>25</v>
      </c>
      <c r="F15" s="9"/>
      <c r="G15" s="9"/>
      <c r="H15" s="10">
        <f t="shared" si="0"/>
        <v>0</v>
      </c>
      <c r="I15" s="9">
        <f t="shared" si="1"/>
        <v>25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CALCULO DIFERENCIAL</v>
      </c>
      <c r="B16" s="9"/>
      <c r="C16" s="9" t="str">
        <f>'1'!C16</f>
        <v>107C</v>
      </c>
      <c r="D16" s="9" t="str">
        <f>'1'!D16</f>
        <v>IGEM</v>
      </c>
      <c r="E16" s="9">
        <f>'1'!E16</f>
        <v>26</v>
      </c>
      <c r="F16" s="9"/>
      <c r="G16" s="9"/>
      <c r="H16" s="10">
        <f t="shared" si="0"/>
        <v>0</v>
      </c>
      <c r="I16" s="9">
        <f t="shared" si="1"/>
        <v>26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ALGEBRA LINEAL</v>
      </c>
      <c r="B17" s="9"/>
      <c r="C17" s="9" t="str">
        <f>'1'!C17</f>
        <v>301B</v>
      </c>
      <c r="D17" s="9" t="str">
        <f>'1'!D17</f>
        <v>IIND</v>
      </c>
      <c r="E17" s="9">
        <f>'1'!E17</f>
        <v>15</v>
      </c>
      <c r="F17" s="9"/>
      <c r="G17" s="9"/>
      <c r="H17" s="10">
        <f t="shared" si="0"/>
        <v>0</v>
      </c>
      <c r="I17" s="9">
        <f t="shared" si="1"/>
        <v>15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'1'!A18</f>
        <v>FISICA</v>
      </c>
      <c r="B18" s="9"/>
      <c r="C18" s="9" t="str">
        <f>'1'!C18</f>
        <v>401A</v>
      </c>
      <c r="D18" s="9" t="str">
        <f>'1'!D18</f>
        <v>IIND</v>
      </c>
      <c r="E18" s="9">
        <f>'1'!E18</f>
        <v>10</v>
      </c>
      <c r="F18" s="9"/>
      <c r="G18" s="9"/>
      <c r="H18" s="10">
        <f t="shared" si="0"/>
        <v>0</v>
      </c>
      <c r="I18" s="9">
        <f t="shared" si="1"/>
        <v>10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9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98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98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25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ht="13.15" x14ac:dyDescent="0.25">
      <c r="A32" s="12"/>
    </row>
    <row r="33" spans="1:10" ht="13.15" x14ac:dyDescent="0.25">
      <c r="B33" s="25" t="s">
        <v>26</v>
      </c>
      <c r="C33" s="25"/>
      <c r="D33" s="25"/>
      <c r="G33" s="26" t="s">
        <v>27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t="13.15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t="13.15" hidden="1" x14ac:dyDescent="0.25"/>
    <row r="37" spans="1:10" ht="45" customHeight="1" x14ac:dyDescent="0.2">
      <c r="B37" s="22" t="str">
        <f>B10</f>
        <v>ING. PABLO PROMOTOR CAMPECHANO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R18" sqref="R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8.7109375" style="1" customWidth="1"/>
    <col min="9" max="12" width="7.5703125" style="1" customWidth="1"/>
    <col min="13" max="16384" width="11.425781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ht="13.15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3.15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9" t="s">
        <v>30</v>
      </c>
      <c r="F6" s="39"/>
      <c r="G6" s="39"/>
      <c r="H6" s="39"/>
      <c r="I6" s="3"/>
      <c r="J6" s="3"/>
      <c r="K6" s="3"/>
      <c r="L6" s="3"/>
      <c r="M6" s="3"/>
      <c r="N6" s="3"/>
    </row>
    <row r="7" spans="1:14" ht="13.15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5" x14ac:dyDescent="0.3">
      <c r="A8" s="4" t="s">
        <v>3</v>
      </c>
      <c r="B8" s="28" t="s">
        <v>28</v>
      </c>
      <c r="C8" s="28"/>
      <c r="D8" s="14" t="s">
        <v>4</v>
      </c>
      <c r="E8" s="20">
        <f>'1'!E8</f>
        <v>5</v>
      </c>
      <c r="F8"/>
      <c r="G8" s="4" t="s">
        <v>5</v>
      </c>
      <c r="H8" s="20">
        <f>'1'!H8</f>
        <v>3</v>
      </c>
      <c r="I8" s="34" t="s">
        <v>6</v>
      </c>
      <c r="J8" s="34"/>
      <c r="K8" s="34"/>
      <c r="L8" s="28" t="str">
        <f>'1'!L8</f>
        <v>SEPTIEMBRE 2022-ENERO 2023</v>
      </c>
      <c r="M8" s="28"/>
      <c r="N8" s="28"/>
    </row>
    <row r="10" spans="1:14" ht="13.15" x14ac:dyDescent="0.25">
      <c r="A10" s="4" t="s">
        <v>7</v>
      </c>
      <c r="B10" s="28" t="str">
        <f>'1'!B10</f>
        <v>ING. PABLO PROMOTOR CAMPECHANO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9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8</v>
      </c>
      <c r="B12" s="32" t="s">
        <v>9</v>
      </c>
      <c r="C12" s="32" t="s">
        <v>10</v>
      </c>
      <c r="D12" s="23" t="s">
        <v>11</v>
      </c>
      <c r="E12" s="23" t="s">
        <v>12</v>
      </c>
      <c r="F12" s="23" t="s">
        <v>13</v>
      </c>
      <c r="G12" s="23"/>
      <c r="H12" s="23" t="s">
        <v>14</v>
      </c>
      <c r="I12" s="23" t="s">
        <v>15</v>
      </c>
      <c r="J12" s="23" t="s">
        <v>16</v>
      </c>
      <c r="K12" s="23" t="s">
        <v>17</v>
      </c>
      <c r="L12" s="23" t="s">
        <v>18</v>
      </c>
      <c r="M12" s="23" t="s">
        <v>19</v>
      </c>
      <c r="N12" s="29" t="s">
        <v>20</v>
      </c>
    </row>
    <row r="13" spans="1:14" x14ac:dyDescent="0.2">
      <c r="A13" s="36"/>
      <c r="B13" s="33"/>
      <c r="C13" s="33"/>
      <c r="D13" s="24"/>
      <c r="E13" s="24"/>
      <c r="F13" s="7" t="s">
        <v>21</v>
      </c>
      <c r="G13" s="7" t="s">
        <v>22</v>
      </c>
      <c r="H13" s="24"/>
      <c r="I13" s="24"/>
      <c r="J13" s="24"/>
      <c r="K13" s="24"/>
      <c r="L13" s="24"/>
      <c r="M13" s="24"/>
      <c r="N13" s="30"/>
    </row>
    <row r="14" spans="1:14" s="11" customFormat="1" ht="26.45" x14ac:dyDescent="0.25">
      <c r="A14" s="9" t="str">
        <f>'1'!A14</f>
        <v>CALCULO DIFERENCIAL</v>
      </c>
      <c r="B14" s="9"/>
      <c r="C14" s="9" t="str">
        <f>'1'!C14</f>
        <v>111A</v>
      </c>
      <c r="D14" s="9" t="str">
        <f>'1'!D14</f>
        <v>IMCT</v>
      </c>
      <c r="E14" s="9">
        <f>'1'!E14</f>
        <v>22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22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CALCULO DIFERENCIAL</v>
      </c>
      <c r="B15" s="9"/>
      <c r="C15" s="9" t="str">
        <f>'1'!C15</f>
        <v>101C</v>
      </c>
      <c r="D15" s="9" t="str">
        <f>'1'!D15</f>
        <v>IIND</v>
      </c>
      <c r="E15" s="9">
        <f>'1'!E15</f>
        <v>25</v>
      </c>
      <c r="F15" s="9"/>
      <c r="G15" s="9"/>
      <c r="H15" s="10">
        <f t="shared" si="0"/>
        <v>0</v>
      </c>
      <c r="I15" s="9">
        <f t="shared" si="1"/>
        <v>25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CALCULO DIFERENCIAL</v>
      </c>
      <c r="B16" s="9"/>
      <c r="C16" s="9" t="str">
        <f>'1'!C16</f>
        <v>107C</v>
      </c>
      <c r="D16" s="9" t="str">
        <f>'1'!D16</f>
        <v>IGEM</v>
      </c>
      <c r="E16" s="9">
        <f>'1'!E16</f>
        <v>26</v>
      </c>
      <c r="F16" s="9"/>
      <c r="G16" s="9"/>
      <c r="H16" s="10">
        <f t="shared" si="0"/>
        <v>0</v>
      </c>
      <c r="I16" s="9">
        <f t="shared" si="1"/>
        <v>26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ALGEBRA LINEAL</v>
      </c>
      <c r="B17" s="9"/>
      <c r="C17" s="9" t="str">
        <f>'1'!C17</f>
        <v>301B</v>
      </c>
      <c r="D17" s="9" t="str">
        <f>'1'!D17</f>
        <v>IIND</v>
      </c>
      <c r="E17" s="9">
        <f>'1'!E17</f>
        <v>15</v>
      </c>
      <c r="F17" s="9"/>
      <c r="G17" s="9"/>
      <c r="H17" s="10">
        <f t="shared" si="0"/>
        <v>0</v>
      </c>
      <c r="I17" s="9">
        <f t="shared" si="1"/>
        <v>15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'1'!A18</f>
        <v>FISICA</v>
      </c>
      <c r="B18" s="9"/>
      <c r="C18" s="9" t="str">
        <f>'1'!C18</f>
        <v>401A</v>
      </c>
      <c r="D18" s="9" t="str">
        <f>'1'!D18</f>
        <v>IIND</v>
      </c>
      <c r="E18" s="9">
        <f>'1'!E18</f>
        <v>10</v>
      </c>
      <c r="F18" s="9"/>
      <c r="G18" s="9"/>
      <c r="H18" s="10">
        <f t="shared" si="0"/>
        <v>0</v>
      </c>
      <c r="I18" s="9">
        <f t="shared" si="1"/>
        <v>10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9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98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98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25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26</v>
      </c>
      <c r="C33" s="25"/>
      <c r="D33" s="25"/>
      <c r="G33" s="26" t="s">
        <v>27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t="13.15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t="13.15" hidden="1" x14ac:dyDescent="0.25"/>
    <row r="37" spans="1:10" ht="45" customHeight="1" x14ac:dyDescent="0.2">
      <c r="B37" s="22" t="str">
        <f>B10</f>
        <v>ING. PABLO PROMOTOR CAMPECHANO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User</cp:lastModifiedBy>
  <cp:revision/>
  <dcterms:created xsi:type="dcterms:W3CDTF">2021-11-22T14:45:25Z</dcterms:created>
  <dcterms:modified xsi:type="dcterms:W3CDTF">2022-12-02T19:50:31Z</dcterms:modified>
  <cp:category/>
  <cp:contentStatus/>
</cp:coreProperties>
</file>