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I16" i="22"/>
  <c r="J16" i="22" s="1"/>
  <c r="H16" i="22"/>
  <c r="L15" i="22"/>
  <c r="H15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<sst xmlns="http://schemas.openxmlformats.org/spreadsheetml/2006/main" count="189" uniqueCount="50">
  <si>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</si>
  <si>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</si>
  <si>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</si>
  <si>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</si>
  <si>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</si>
  <si>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</si>
  <si>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</si>
  <si>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</si>
  <si>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</si>
  <si>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</si>
  <si>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</si>
  <si>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</si>
  <si>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</si>
  <si>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</si>
  <si>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</si>
  <si>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</si>
  <si>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</si>
  <si>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</si>
  <si>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</si>
  <si>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</si>
  <si>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</si>
  <si>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</si>
  <si>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</si>
  <si>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</si>
  <si>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</si>
  <si>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</si>
  <si>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</si>
  <si>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</si>
  <si>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</si>
  <si>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</si>
  <si>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</si>
  <si>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</si>
  <si>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</si>
  <si>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</si>
  <si>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</si>
  <si>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CALCULO DIFERENCIAL</t>
  </si>
  <si>
    <t>111A</t>
  </si>
  <si>
    <t>IMCT</t>
  </si>
  <si>
    <t>101C</t>
  </si>
  <si>
    <t>IIND</t>
  </si>
  <si>
    <t>107C</t>
  </si>
  <si>
    <t>IGEM</t>
  </si>
  <si>
    <t>ALGEBRA LINEAL</t>
  </si>
  <si>
    <t>301B</t>
  </si>
  <si>
    <t>FISICA</t>
  </si>
  <si>
    <t>401A</t>
  </si>
  <si>
    <t>SEPTIEMBRE 2022-ENERO 2023</t>
  </si>
  <si>
    <t>II</t>
  </si>
  <si>
    <t>III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</si>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</sst>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95" zoomScaleNormal="9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>
        <v>3</v>
      </c>
      <c r="C8" s="28"/>
      <c r="D8" s="14" t="s">
        <v>4</v>
      </c>
      <c r="E8" s="5">
        <v>5</v>
      </c>
      <c r="G8" s="4" t="s">
        <v>5</v>
      </c>
      <c r="H8" s="5">
        <v>3</v>
      </c>
      <c r="I8" s="34" t="s">
        <v>6</v>
      </c>
      <c r="J8" s="34"/>
      <c r="K8" s="34"/>
      <c r="L8" s="28" t="s">
        <v>46</v>
      </c>
      <c r="M8" s="28"/>
      <c r="N8" s="28"/>
    </row>
    <row r="10" spans="1:14" ht="13.15" x14ac:dyDescent="0.25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35</v>
      </c>
      <c r="B14" s="9" t="s">
        <v>47</v>
      </c>
      <c r="C14" s="9" t="s">
        <v>36</v>
      </c>
      <c r="D14" s="9" t="s">
        <v>37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0.59</v>
      </c>
    </row>
    <row r="15" spans="1:14" s="11" customFormat="1" x14ac:dyDescent="0.2">
      <c r="A15" s="8" t="s">
        <v>35</v>
      </c>
      <c r="B15" s="9" t="s">
        <v>47</v>
      </c>
      <c r="C15" s="9" t="s">
        <v>38</v>
      </c>
      <c r="D15" s="9" t="s">
        <v>39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72</v>
      </c>
      <c r="N15" s="15">
        <v>0.56000000000000005</v>
      </c>
    </row>
    <row r="16" spans="1:14" s="11" customFormat="1" x14ac:dyDescent="0.2">
      <c r="A16" s="8" t="s">
        <v>35</v>
      </c>
      <c r="B16" s="9" t="s">
        <v>47</v>
      </c>
      <c r="C16" s="9" t="s">
        <v>40</v>
      </c>
      <c r="D16" s="9" t="s">
        <v>41</v>
      </c>
      <c r="E16" s="9">
        <v>26</v>
      </c>
      <c r="F16" s="9">
        <v>22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68</v>
      </c>
      <c r="N16" s="15">
        <v>0.88</v>
      </c>
    </row>
    <row r="17" spans="1:18" s="11" customFormat="1" x14ac:dyDescent="0.2">
      <c r="A17" s="8" t="s">
        <v>42</v>
      </c>
      <c r="B17" s="9" t="s">
        <v>47</v>
      </c>
      <c r="C17" s="9" t="s">
        <v>43</v>
      </c>
      <c r="D17" s="9" t="s">
        <v>39</v>
      </c>
      <c r="E17" s="9">
        <v>15</v>
      </c>
      <c r="F17" s="9">
        <v>13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68</v>
      </c>
      <c r="N17" s="15">
        <v>0.87</v>
      </c>
    </row>
    <row r="18" spans="1:18" s="11" customFormat="1" x14ac:dyDescent="0.2">
      <c r="A18" s="8" t="s">
        <v>44</v>
      </c>
      <c r="B18" s="9" t="s">
        <v>47</v>
      </c>
      <c r="C18" s="9" t="s">
        <v>45</v>
      </c>
      <c r="D18" s="9" t="s">
        <v>39</v>
      </c>
      <c r="E18" s="9">
        <v>10</v>
      </c>
      <c r="F18" s="9">
        <v>8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73</v>
      </c>
      <c r="N18" s="15">
        <v>0.8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9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87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71.2</v>
      </c>
      <c r="N28" s="19">
        <f>AVERAGE(N14:N27)</f>
        <v>0.74</v>
      </c>
    </row>
    <row r="30" spans="1:18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>
        <v>2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ht="13.15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5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J4" sqref="J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9" t="s">
        <v>49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>
        <v>3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ht="13.15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DIFERENCIAL</v>
      </c>
      <c r="B14" s="9" t="s">
        <v>48</v>
      </c>
      <c r="C14" s="9" t="str">
        <f>'1'!C14</f>
        <v>111A</v>
      </c>
      <c r="D14" s="9" t="str">
        <f>'1'!D14</f>
        <v>IMCT</v>
      </c>
      <c r="E14" s="9">
        <f>'1'!E14</f>
        <v>22</v>
      </c>
      <c r="F14" s="9">
        <v>22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80</v>
      </c>
      <c r="N14" s="15">
        <v>0.5</v>
      </c>
    </row>
    <row r="15" spans="1:14" s="11" customFormat="1" x14ac:dyDescent="0.2">
      <c r="A15" s="9" t="str">
        <f>'1'!A15</f>
        <v>CALCULO DIFERENCIAL</v>
      </c>
      <c r="B15" s="9" t="s">
        <v>48</v>
      </c>
      <c r="C15" s="9" t="str">
        <f>'1'!C15</f>
        <v>101C</v>
      </c>
      <c r="D15" s="9" t="str">
        <f>'1'!D15</f>
        <v>IIND</v>
      </c>
      <c r="E15" s="9">
        <f>'1'!E15</f>
        <v>25</v>
      </c>
      <c r="F15" s="9">
        <v>23</v>
      </c>
      <c r="G15" s="9"/>
      <c r="H15" s="10">
        <f t="shared" si="0"/>
        <v>0.92</v>
      </c>
      <c r="I15" s="9">
        <f t="shared" si="1"/>
        <v>2</v>
      </c>
      <c r="J15" s="10">
        <f t="shared" si="2"/>
        <v>0.08</v>
      </c>
      <c r="K15" s="9"/>
      <c r="L15" s="10">
        <f t="shared" si="3"/>
        <v>0</v>
      </c>
      <c r="M15" s="9">
        <v>72</v>
      </c>
      <c r="N15" s="15">
        <v>0.52</v>
      </c>
    </row>
    <row r="16" spans="1:14" s="11" customFormat="1" x14ac:dyDescent="0.2">
      <c r="A16" s="9" t="str">
        <f>'1'!A16</f>
        <v>CALCULO DIFERENCIAL</v>
      </c>
      <c r="B16" s="9" t="s">
        <v>48</v>
      </c>
      <c r="C16" s="9" t="str">
        <f>'1'!C16</f>
        <v>107C</v>
      </c>
      <c r="D16" s="9" t="str">
        <f>'1'!D16</f>
        <v>IGEM</v>
      </c>
      <c r="E16" s="9">
        <f>'1'!E16</f>
        <v>26</v>
      </c>
      <c r="F16" s="9">
        <v>23</v>
      </c>
      <c r="G16" s="9"/>
      <c r="H16" s="10">
        <f t="shared" si="0"/>
        <v>0.88461538461538458</v>
      </c>
      <c r="I16" s="9">
        <f t="shared" si="1"/>
        <v>3</v>
      </c>
      <c r="J16" s="10">
        <f t="shared" si="2"/>
        <v>0.11538461538461539</v>
      </c>
      <c r="K16" s="9"/>
      <c r="L16" s="10">
        <f t="shared" si="3"/>
        <v>0</v>
      </c>
      <c r="M16" s="9">
        <v>69</v>
      </c>
      <c r="N16" s="15">
        <v>0.88</v>
      </c>
    </row>
    <row r="17" spans="1:14" s="11" customFormat="1" x14ac:dyDescent="0.2">
      <c r="A17" s="9" t="str">
        <f>'1'!A17</f>
        <v>ALGEBRA LINEAL</v>
      </c>
      <c r="B17" s="9" t="s">
        <v>48</v>
      </c>
      <c r="C17" s="9" t="str">
        <f>'1'!C17</f>
        <v>301B</v>
      </c>
      <c r="D17" s="9" t="str">
        <f>'1'!D17</f>
        <v>IIND</v>
      </c>
      <c r="E17" s="9">
        <f>'1'!E17</f>
        <v>15</v>
      </c>
      <c r="F17" s="9">
        <v>13</v>
      </c>
      <c r="G17" s="9"/>
      <c r="H17" s="10">
        <f t="shared" si="0"/>
        <v>0.8666666666666667</v>
      </c>
      <c r="I17" s="9">
        <f t="shared" si="1"/>
        <v>2</v>
      </c>
      <c r="J17" s="10">
        <f t="shared" si="2"/>
        <v>0.13333333333333333</v>
      </c>
      <c r="K17" s="9"/>
      <c r="L17" s="10">
        <f t="shared" si="3"/>
        <v>0</v>
      </c>
      <c r="M17" s="9">
        <v>68</v>
      </c>
      <c r="N17" s="15">
        <v>0.87</v>
      </c>
    </row>
    <row r="18" spans="1:14" s="11" customFormat="1" x14ac:dyDescent="0.2">
      <c r="A18" s="9" t="str">
        <f>'1'!A18</f>
        <v>FISICA</v>
      </c>
      <c r="B18" s="9" t="s">
        <v>48</v>
      </c>
      <c r="C18" s="9" t="str">
        <f>'1'!C18</f>
        <v>401A</v>
      </c>
      <c r="D18" s="9" t="str">
        <f>'1'!D18</f>
        <v>IIND</v>
      </c>
      <c r="E18" s="9">
        <f>'1'!E18</f>
        <v>10</v>
      </c>
      <c r="F18" s="9">
        <v>9</v>
      </c>
      <c r="G18" s="9"/>
      <c r="H18" s="10">
        <f t="shared" si="0"/>
        <v>0.9</v>
      </c>
      <c r="I18" s="9">
        <f t="shared" si="1"/>
        <v>1</v>
      </c>
      <c r="J18" s="10">
        <f t="shared" si="2"/>
        <v>0.1</v>
      </c>
      <c r="K18" s="9"/>
      <c r="L18" s="10">
        <f t="shared" si="3"/>
        <v>0</v>
      </c>
      <c r="M18" s="9">
        <v>71</v>
      </c>
      <c r="N18" s="15">
        <v>0.9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9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90</v>
      </c>
      <c r="G28" s="17">
        <f>SUM(G14:G27)</f>
        <v>0</v>
      </c>
      <c r="H28" s="18">
        <f>SUM(F28:G28)/E28</f>
        <v>0.91836734693877553</v>
      </c>
      <c r="I28" s="17">
        <f t="shared" si="1"/>
        <v>8</v>
      </c>
      <c r="J28" s="18">
        <f t="shared" si="2"/>
        <v>8.1632653061224483E-2</v>
      </c>
      <c r="K28" s="17">
        <f>SUM(K14:K27)</f>
        <v>0</v>
      </c>
      <c r="L28" s="18">
        <f t="shared" si="3"/>
        <v>0</v>
      </c>
      <c r="M28" s="17">
        <f>AVERAGE(M14:M27)</f>
        <v>72</v>
      </c>
      <c r="N28" s="19">
        <f>AVERAGE(N14:N27)</f>
        <v>0.73399999999999999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>
        <v>4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ht="13.15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5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ht="13.15" x14ac:dyDescent="0.25">
      <c r="A32" s="12"/>
    </row>
    <row r="33" spans="1:10" ht="13.15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 t="s">
        <v>28</v>
      </c>
      <c r="C8" s="28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28" t="str">
        <f>'1'!L8</f>
        <v>SEPTIEMBRE 2022-ENERO 2023</v>
      </c>
      <c r="M8" s="28"/>
      <c r="N8" s="28"/>
    </row>
    <row r="10" spans="1:14" ht="13.15" x14ac:dyDescent="0.25">
      <c r="A10" s="4" t="s">
        <v>7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6.45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2022-12-02T19:50:31Z</dcterms:modified>
  <cp:category/>
  <cp:contentStatus/>
</cp:coreProperties>
</file>