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118BFEAB-7EE5-41ED-A4D2-FF84D9EDE63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I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L17" i="22"/>
  <c r="I17" i="22"/>
  <c r="L16" i="22"/>
  <c r="I16" i="22"/>
  <c r="L15" i="22"/>
  <c r="I15" i="22"/>
  <c r="I14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L18" i="10"/>
  <c r="I1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E28" i="23"/>
  <c r="I18" i="22"/>
  <c r="I22" i="22"/>
  <c r="I26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<sst xmlns="http://schemas.openxmlformats.org/spreadsheetml/2006/main" count="215" uniqueCount="53">
  <si>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</si>
  <si>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</si>
  <si>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</si>
  <si>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</si>
  <si>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</si>
  <si>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</si>
  <si>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</si>
  <si>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</si>
  <si>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</si>
  <si>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</si>
  <si>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</si>
  <si>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</si>
  <si>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</si>
  <si>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</si>
  <si>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</si>
  <si>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</si>
  <si>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</si>
  <si>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</si>
  <si>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</si>
  <si>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</si>
  <si>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</si>
  <si>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</si>
  <si>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</si>
  <si>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</si>
  <si>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</si>
  <si>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</si>
  <si>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</si>
  <si>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</si>
  <si>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</si>
  <si>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</si>
  <si>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</si>
  <si>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</si>
  <si>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</si>
  <si>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</si>
  <si>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</si>
  <si>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</si>
  <si>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</si>
  <si>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</si>
  <si>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</si>
  <si>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</si>
  <si>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</si>
  <si>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</si>
  <si>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</si>
  <si>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</si>
  <si>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Septiembre 2022-Enero 2023</t>
  </si>
  <si>
    <t>ME. MARTA GABRIELA LIMON OROZCO</t>
  </si>
  <si>
    <t>MII. Socorro Aguirre Fernández</t>
  </si>
  <si>
    <t>INDUSTRIAL</t>
  </si>
  <si>
    <t>IIND</t>
  </si>
  <si>
    <t>II</t>
  </si>
  <si>
    <t>M.E. Marta Gabriela Limòn Orozco</t>
  </si>
  <si>
    <t>M.E. Marta Gabriela Limón Orozco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</si>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</sst>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104363</xdr:colOff>
      <xdr:row>33</xdr:row>
      <xdr:rowOff>235323</xdr:rowOff>
    </xdr:from>
    <xdr:to>
      <xdr:col>3</xdr:col>
      <xdr:colOff>1008529</xdr:colOff>
      <xdr:row>33</xdr:row>
      <xdr:rowOff>649941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0366" t="36939" r="38315" b="37511"/>
        <a:stretch/>
      </xdr:blipFill>
      <xdr:spPr>
        <a:xfrm>
          <a:off x="3365275" y="8370794"/>
          <a:ext cx="904166" cy="4146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120" zoomScaleNormal="120" zoomScaleSheetLayoutView="100" workbookViewId="0"/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 t="s">
        <v>47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3</v>
      </c>
      <c r="I8" s="33" t="s">
        <v>7</v>
      </c>
      <c r="J8" s="33"/>
      <c r="K8" s="33"/>
      <c r="L8" s="34" t="s">
        <v>44</v>
      </c>
      <c r="M8" s="34"/>
      <c r="N8" s="34"/>
    </row>
    <row r="10" spans="1:14" x14ac:dyDescent="0.2">
      <c r="A10" s="4" t="s">
        <v>8</v>
      </c>
      <c r="B10" s="34" t="s">
        <v>46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7" t="s">
        <v>10</v>
      </c>
      <c r="C12" s="37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1" t="s">
        <v>21</v>
      </c>
    </row>
    <row r="13" spans="1:14" x14ac:dyDescent="0.2">
      <c r="A13" s="36"/>
      <c r="B13" s="38"/>
      <c r="C13" s="38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2"/>
    </row>
    <row r="14" spans="1:14" s="11" customFormat="1" x14ac:dyDescent="0.2">
      <c r="A14" s="8" t="s">
        <v>31</v>
      </c>
      <c r="B14" s="9" t="s">
        <v>21</v>
      </c>
      <c r="C14" s="9" t="s">
        <v>36</v>
      </c>
      <c r="D14" s="9" t="s">
        <v>48</v>
      </c>
      <c r="E14" s="9">
        <v>27</v>
      </c>
      <c r="F14" s="9">
        <v>9</v>
      </c>
      <c r="G14" s="9"/>
      <c r="H14" s="10"/>
      <c r="I14" s="9">
        <f t="shared" ref="I14:I28" si="0">(E14-SUM(F14:G14))-K14</f>
        <v>18</v>
      </c>
      <c r="J14" s="10"/>
      <c r="K14" s="9">
        <v>0</v>
      </c>
      <c r="L14" s="10">
        <f>K14/E14</f>
        <v>0</v>
      </c>
      <c r="M14" s="9">
        <v>27</v>
      </c>
      <c r="N14" s="15">
        <v>0.33</v>
      </c>
    </row>
    <row r="15" spans="1:14" s="11" customFormat="1" x14ac:dyDescent="0.2">
      <c r="A15" s="8" t="s">
        <v>31</v>
      </c>
      <c r="B15" s="9" t="s">
        <v>21</v>
      </c>
      <c r="C15" s="9" t="s">
        <v>37</v>
      </c>
      <c r="D15" s="9" t="s">
        <v>48</v>
      </c>
      <c r="E15" s="9">
        <v>28</v>
      </c>
      <c r="F15" s="9">
        <v>11</v>
      </c>
      <c r="G15" s="9"/>
      <c r="H15" s="10"/>
      <c r="I15" s="9">
        <f t="shared" si="0"/>
        <v>17</v>
      </c>
      <c r="J15" s="10"/>
      <c r="K15" s="9">
        <v>0</v>
      </c>
      <c r="L15" s="10">
        <f>K15/E15</f>
        <v>0</v>
      </c>
      <c r="M15" s="9">
        <v>25</v>
      </c>
      <c r="N15" s="15">
        <v>0.39</v>
      </c>
    </row>
    <row r="16" spans="1:14" s="11" customFormat="1" x14ac:dyDescent="0.2">
      <c r="A16" s="8" t="s">
        <v>34</v>
      </c>
      <c r="B16" s="9" t="s">
        <v>21</v>
      </c>
      <c r="C16" s="9" t="s">
        <v>41</v>
      </c>
      <c r="D16" s="9" t="s">
        <v>48</v>
      </c>
      <c r="E16" s="9">
        <v>21</v>
      </c>
      <c r="F16" s="9">
        <v>15</v>
      </c>
      <c r="G16" s="9"/>
      <c r="H16" s="10"/>
      <c r="I16" s="9">
        <f t="shared" si="0"/>
        <v>6</v>
      </c>
      <c r="J16" s="10"/>
      <c r="K16" s="9">
        <v>0</v>
      </c>
      <c r="L16" s="10">
        <f>K16/E16</f>
        <v>0</v>
      </c>
      <c r="M16" s="9">
        <v>54</v>
      </c>
      <c r="N16" s="15">
        <v>0.71</v>
      </c>
    </row>
    <row r="17" spans="1:14" s="11" customFormat="1" x14ac:dyDescent="0.2">
      <c r="A17" s="8" t="s">
        <v>34</v>
      </c>
      <c r="B17" s="9" t="s">
        <v>21</v>
      </c>
      <c r="C17" s="9" t="s">
        <v>38</v>
      </c>
      <c r="D17" s="9" t="s">
        <v>48</v>
      </c>
      <c r="E17" s="9">
        <v>14</v>
      </c>
      <c r="F17" s="9">
        <v>9</v>
      </c>
      <c r="G17" s="9"/>
      <c r="H17" s="10"/>
      <c r="I17" s="9">
        <f t="shared" si="0"/>
        <v>5</v>
      </c>
      <c r="J17" s="10"/>
      <c r="K17" s="9">
        <v>0</v>
      </c>
      <c r="L17" s="10">
        <f>K17/E17</f>
        <v>0</v>
      </c>
      <c r="M17" s="9">
        <v>51</v>
      </c>
      <c r="N17" s="15">
        <v>0.64</v>
      </c>
    </row>
    <row r="18" spans="1:14" s="11" customFormat="1" x14ac:dyDescent="0.2">
      <c r="A18" s="8" t="s">
        <v>35</v>
      </c>
      <c r="B18" s="9" t="s">
        <v>21</v>
      </c>
      <c r="C18" s="9" t="s">
        <v>39</v>
      </c>
      <c r="D18" s="9" t="s">
        <v>48</v>
      </c>
      <c r="E18" s="9">
        <v>11</v>
      </c>
      <c r="F18" s="9">
        <v>8</v>
      </c>
      <c r="G18" s="9"/>
      <c r="H18" s="10"/>
      <c r="I18" s="9">
        <f t="shared" si="0"/>
        <v>3</v>
      </c>
      <c r="J18" s="10"/>
      <c r="K18" s="9">
        <v>0</v>
      </c>
      <c r="L18" s="10">
        <f>K18/E18</f>
        <v>0</v>
      </c>
      <c r="M18" s="9">
        <v>54</v>
      </c>
      <c r="N18" s="15">
        <v>0.72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52</v>
      </c>
      <c r="G28" s="17">
        <f>SUM(G14:G27)</f>
        <v>0</v>
      </c>
      <c r="H28" s="18"/>
      <c r="I28" s="17">
        <f t="shared" si="0"/>
        <v>49</v>
      </c>
      <c r="J28" s="18"/>
      <c r="K28" s="17">
        <f>SUM(K14:K27)</f>
        <v>0</v>
      </c>
      <c r="L28" s="18">
        <f>K28/E28</f>
        <v>0</v>
      </c>
      <c r="M28" s="17">
        <f>AVERAGE(M14:M27)</f>
        <v>42.2</v>
      </c>
      <c r="N28" s="19">
        <f>AVERAGE(N14:N27)</f>
        <v>0.55800000000000005</v>
      </c>
    </row>
    <row r="30" spans="1:14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8" t="s">
        <v>28</v>
      </c>
      <c r="H33" s="28"/>
      <c r="I33" s="28"/>
      <c r="J33" s="28"/>
    </row>
    <row r="34" spans="1:10" ht="62.25" customHeight="1" x14ac:dyDescent="0.2">
      <c r="B34" s="41" t="s">
        <v>40</v>
      </c>
      <c r="C34" s="41"/>
      <c r="D34" s="41"/>
      <c r="G34" s="23" t="s">
        <v>45</v>
      </c>
      <c r="H34" s="23"/>
      <c r="I34" s="23"/>
      <c r="J34" s="23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39"/>
      <c r="C37" s="39"/>
      <c r="D37" s="39"/>
      <c r="E37" s="13"/>
      <c r="F37" s="13"/>
      <c r="G37" s="39"/>
      <c r="H37" s="39"/>
      <c r="I37" s="39"/>
      <c r="J37" s="39"/>
    </row>
  </sheetData>
  <mergeCells count="30"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 t="s">
        <v>47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2">
      <c r="A10" s="4" t="s">
        <v>8</v>
      </c>
      <c r="B10" s="34" t="str">
        <f>'1'!B10</f>
        <v>MII. Socorro Aguirre Fernández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7" t="s">
        <v>10</v>
      </c>
      <c r="C12" s="37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1" t="s">
        <v>21</v>
      </c>
    </row>
    <row r="13" spans="1:14" x14ac:dyDescent="0.2">
      <c r="A13" s="36"/>
      <c r="B13" s="38"/>
      <c r="C13" s="38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2"/>
    </row>
    <row r="14" spans="1:14" s="11" customFormat="1" x14ac:dyDescent="0.2">
      <c r="A14" s="9" t="str">
        <f>'1'!A14</f>
        <v>FUNDAMENTOS DE INVESTIGACIÓN</v>
      </c>
      <c r="B14" s="9" t="s">
        <v>49</v>
      </c>
      <c r="C14" s="9" t="str">
        <f>'1'!C14</f>
        <v>101-B</v>
      </c>
      <c r="D14" s="9" t="str">
        <f>'1'!D14</f>
        <v>IIND</v>
      </c>
      <c r="E14" s="9">
        <v>29</v>
      </c>
      <c r="F14" s="9">
        <v>21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59</v>
      </c>
      <c r="N14" s="15">
        <v>0.72</v>
      </c>
    </row>
    <row r="15" spans="1:14" s="11" customFormat="1" x14ac:dyDescent="0.2">
      <c r="A15" s="9" t="str">
        <f>'1'!A15</f>
        <v>FUNDAMENTOS DE INVESTIGACIÓN</v>
      </c>
      <c r="B15" s="9" t="s">
        <v>49</v>
      </c>
      <c r="C15" s="9" t="str">
        <f>'1'!C15</f>
        <v>101-C</v>
      </c>
      <c r="D15" s="9" t="str">
        <f>'1'!D15</f>
        <v>IIND</v>
      </c>
      <c r="E15" s="9">
        <f>'1'!E15</f>
        <v>28</v>
      </c>
      <c r="F15" s="9">
        <v>22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61</v>
      </c>
      <c r="N15" s="15">
        <v>0.78</v>
      </c>
    </row>
    <row r="16" spans="1:14" s="11" customFormat="1" x14ac:dyDescent="0.2">
      <c r="A16" s="9" t="str">
        <f>'1'!A16</f>
        <v>ESTUDIO DEL TRABAJO I</v>
      </c>
      <c r="B16" s="9" t="s">
        <v>49</v>
      </c>
      <c r="C16" s="9" t="str">
        <f>'1'!C16</f>
        <v>301-A</v>
      </c>
      <c r="D16" s="9" t="str">
        <f>'1'!D16</f>
        <v>IIND</v>
      </c>
      <c r="E16" s="9">
        <f>'1'!E16</f>
        <v>21</v>
      </c>
      <c r="F16" s="9">
        <v>9</v>
      </c>
      <c r="G16" s="9"/>
      <c r="H16" s="10"/>
      <c r="I16" s="9">
        <f t="shared" si="0"/>
        <v>12</v>
      </c>
      <c r="J16" s="10"/>
      <c r="K16" s="9">
        <v>0</v>
      </c>
      <c r="L16" s="10">
        <f t="shared" si="1"/>
        <v>0</v>
      </c>
      <c r="M16" s="9">
        <v>26</v>
      </c>
      <c r="N16" s="15">
        <v>0.42</v>
      </c>
    </row>
    <row r="17" spans="1:14" s="11" customFormat="1" x14ac:dyDescent="0.2">
      <c r="A17" s="9" t="str">
        <f>'1'!A17</f>
        <v>ESTUDIO DEL TRABAJO I</v>
      </c>
      <c r="B17" s="9" t="s">
        <v>49</v>
      </c>
      <c r="C17" s="9" t="str">
        <f>'1'!C17</f>
        <v>301-B</v>
      </c>
      <c r="D17" s="9" t="str">
        <f>'1'!D17</f>
        <v>IIND</v>
      </c>
      <c r="E17" s="9">
        <f>'1'!E17</f>
        <v>14</v>
      </c>
      <c r="F17" s="9">
        <v>9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54</v>
      </c>
      <c r="N17" s="15">
        <v>0.64</v>
      </c>
    </row>
    <row r="18" spans="1:14" s="11" customFormat="1" x14ac:dyDescent="0.2">
      <c r="A18" s="9" t="str">
        <f>'1'!A18</f>
        <v>HIGIENE Y SEGURIDAD INDUSTRIAL</v>
      </c>
      <c r="B18" s="9" t="s">
        <v>49</v>
      </c>
      <c r="C18" s="9" t="str">
        <f>'1'!C18</f>
        <v>401-A</v>
      </c>
      <c r="D18" s="9" t="str">
        <f>'1'!D18</f>
        <v>IIND</v>
      </c>
      <c r="E18" s="9">
        <f>'1'!E18</f>
        <v>11</v>
      </c>
      <c r="F18" s="9">
        <v>2</v>
      </c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>
        <v>13</v>
      </c>
      <c r="N18" s="15">
        <v>0.18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63</v>
      </c>
      <c r="G28" s="17">
        <f>SUM(G14:G27)</f>
        <v>0</v>
      </c>
      <c r="H28" s="18">
        <f>SUM(F28:G28)/E28</f>
        <v>0.61165048543689315</v>
      </c>
      <c r="I28" s="17">
        <f t="shared" si="0"/>
        <v>40</v>
      </c>
      <c r="J28" s="18"/>
      <c r="K28" s="17">
        <f>SUM(K14:K27)</f>
        <v>0</v>
      </c>
      <c r="L28" s="18">
        <f t="shared" si="1"/>
        <v>0</v>
      </c>
      <c r="M28" s="17">
        <f>AVERAGE(M14:M27)</f>
        <v>42.6</v>
      </c>
      <c r="N28" s="19">
        <f>AVERAGE(N14:N27)</f>
        <v>0.54800000000000004</v>
      </c>
    </row>
    <row r="30" spans="1:14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8" t="s">
        <v>28</v>
      </c>
      <c r="H33" s="28"/>
      <c r="I33" s="28"/>
      <c r="J33" s="28"/>
    </row>
    <row r="34" spans="1:10" ht="62.25" customHeight="1" x14ac:dyDescent="0.2">
      <c r="B34" s="41"/>
      <c r="C34" s="41"/>
      <c r="D34" s="41"/>
      <c r="G34" s="34"/>
      <c r="H34" s="34"/>
      <c r="I34" s="34"/>
      <c r="J34" s="34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39" t="str">
        <f>B10</f>
        <v>MII. Socorro Aguirre Fernández</v>
      </c>
      <c r="C37" s="39"/>
      <c r="D37" s="39"/>
      <c r="E37" s="13"/>
      <c r="F37" s="13"/>
      <c r="G37" s="24" t="s">
        <v>50</v>
      </c>
      <c r="H37" s="24"/>
      <c r="I37" s="24"/>
      <c r="J37" s="24"/>
    </row>
  </sheetData>
  <mergeCells count="30"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4" zoomScale="120" zoomScaleNormal="120" zoomScaleSheetLayoutView="100" workbookViewId="0">
      <selection activeCell="F13" sqref="F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2">
      <c r="A10" s="4" t="s">
        <v>8</v>
      </c>
      <c r="B10" s="34" t="str">
        <f>'1'!B10</f>
        <v>MII. Socorro Aguirre Fernández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7" t="s">
        <v>10</v>
      </c>
      <c r="C12" s="37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1" t="s">
        <v>21</v>
      </c>
    </row>
    <row r="13" spans="1:14" x14ac:dyDescent="0.2">
      <c r="A13" s="36"/>
      <c r="B13" s="38"/>
      <c r="C13" s="38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2"/>
    </row>
    <row r="14" spans="1:14" s="11" customFormat="1" ht="25.5" x14ac:dyDescent="0.2">
      <c r="A14" s="9" t="str">
        <f>'1'!A14</f>
        <v>FUNDAMENTOS DE INVESTIGACIÓN</v>
      </c>
      <c r="B14" s="9" t="s">
        <v>52</v>
      </c>
      <c r="C14" s="9" t="str">
        <f>'1'!C14</f>
        <v>101-B</v>
      </c>
      <c r="D14" s="9" t="str">
        <f>'1'!D14</f>
        <v>IIND</v>
      </c>
      <c r="E14" s="9">
        <v>29</v>
      </c>
      <c r="F14" s="9">
        <v>21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56.88</v>
      </c>
      <c r="N14" s="15">
        <v>0.72</v>
      </c>
    </row>
    <row r="15" spans="1:14" s="11" customFormat="1" ht="25.5" x14ac:dyDescent="0.2">
      <c r="A15" s="9" t="str">
        <f>'1'!A15</f>
        <v>FUNDAMENTOS DE INVESTIGACIÓN</v>
      </c>
      <c r="B15" s="9" t="s">
        <v>52</v>
      </c>
      <c r="C15" s="9" t="str">
        <f>'1'!C15</f>
        <v>101-C</v>
      </c>
      <c r="D15" s="9" t="str">
        <f>'1'!D15</f>
        <v>IIND</v>
      </c>
      <c r="E15" s="9">
        <f>'1'!E15</f>
        <v>28</v>
      </c>
      <c r="F15" s="9">
        <v>22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60.75</v>
      </c>
      <c r="N15" s="15">
        <v>0.79</v>
      </c>
    </row>
    <row r="16" spans="1:14" s="11" customFormat="1" x14ac:dyDescent="0.2">
      <c r="A16" s="9" t="str">
        <f>'1'!A16</f>
        <v>ESTUDIO DEL TRABAJO I</v>
      </c>
      <c r="B16" s="9" t="s">
        <v>52</v>
      </c>
      <c r="C16" s="9" t="str">
        <f>'1'!C16</f>
        <v>301-A</v>
      </c>
      <c r="D16" s="9" t="str">
        <f>'1'!D16</f>
        <v>IIND</v>
      </c>
      <c r="E16" s="9">
        <f>'1'!E16</f>
        <v>21</v>
      </c>
      <c r="F16" s="9">
        <v>18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74.040000000000006</v>
      </c>
      <c r="N16" s="15">
        <v>0.86</v>
      </c>
    </row>
    <row r="17" spans="1:14" s="11" customFormat="1" ht="25.5" x14ac:dyDescent="0.2">
      <c r="A17" s="9" t="str">
        <f>'1'!A17</f>
        <v>ESTUDIO DEL TRABAJO I</v>
      </c>
      <c r="B17" s="9" t="s">
        <v>52</v>
      </c>
      <c r="C17" s="9" t="str">
        <f>'1'!C17</f>
        <v>301-B</v>
      </c>
      <c r="D17" s="9" t="str">
        <f>'1'!D17</f>
        <v>IIND</v>
      </c>
      <c r="E17" s="9">
        <f>'1'!E17</f>
        <v>14</v>
      </c>
      <c r="F17" s="9">
        <v>14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79.709999999999994</v>
      </c>
      <c r="N17" s="15">
        <v>1</v>
      </c>
    </row>
    <row r="18" spans="1:14" s="11" customFormat="1" ht="25.5" x14ac:dyDescent="0.2">
      <c r="A18" s="9" t="str">
        <f>'1'!A18</f>
        <v>HIGIENE Y SEGURIDAD INDUSTRIAL</v>
      </c>
      <c r="B18" s="9" t="s">
        <v>52</v>
      </c>
      <c r="C18" s="9" t="str">
        <f>'1'!C18</f>
        <v>401-A</v>
      </c>
      <c r="D18" s="9" t="str">
        <f>'1'!D18</f>
        <v>IIND</v>
      </c>
      <c r="E18" s="9">
        <f>'1'!E18</f>
        <v>11</v>
      </c>
      <c r="F18" s="9">
        <v>10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77.900000000000006</v>
      </c>
      <c r="N18" s="15">
        <v>0.91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85</v>
      </c>
      <c r="G28" s="17">
        <f>SUM(G14:G27)</f>
        <v>0</v>
      </c>
      <c r="H28" s="18"/>
      <c r="I28" s="17">
        <f t="shared" si="0"/>
        <v>18</v>
      </c>
      <c r="J28" s="18"/>
      <c r="K28" s="17">
        <f>SUM(K14:K27)</f>
        <v>0</v>
      </c>
      <c r="L28" s="18">
        <f t="shared" si="1"/>
        <v>0</v>
      </c>
      <c r="M28" s="17">
        <f>AVERAGE(M14:M27)</f>
        <v>69.855999999999995</v>
      </c>
      <c r="N28" s="19">
        <f>AVERAGE(N14:N27)</f>
        <v>0.85600000000000009</v>
      </c>
    </row>
    <row r="30" spans="1:14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8" t="s">
        <v>28</v>
      </c>
      <c r="H33" s="28"/>
      <c r="I33" s="28"/>
      <c r="J33" s="28"/>
    </row>
    <row r="34" spans="1:10" ht="62.25" customHeight="1" x14ac:dyDescent="0.2">
      <c r="B34" s="41"/>
      <c r="C34" s="41"/>
      <c r="D34" s="41"/>
      <c r="G34" s="34"/>
      <c r="H34" s="34"/>
      <c r="I34" s="34"/>
      <c r="J34" s="34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39" t="str">
        <f>B10</f>
        <v>MII. Socorro Aguirre Fernández</v>
      </c>
      <c r="C37" s="39"/>
      <c r="D37" s="39"/>
      <c r="E37" s="13"/>
      <c r="F37" s="13"/>
      <c r="G37" s="39" t="s">
        <v>51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2">
      <c r="A10" s="4" t="s">
        <v>8</v>
      </c>
      <c r="B10" s="34" t="str">
        <f>'1'!B10</f>
        <v>MII. Socorro Aguirre Fernández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7" t="s">
        <v>10</v>
      </c>
      <c r="C12" s="37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1" t="s">
        <v>21</v>
      </c>
    </row>
    <row r="13" spans="1:14" x14ac:dyDescent="0.2">
      <c r="A13" s="36"/>
      <c r="B13" s="38"/>
      <c r="C13" s="38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2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101-B</v>
      </c>
      <c r="D14" s="9" t="str">
        <f>'1'!D14</f>
        <v>IIND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INVESTIGACIÓN</v>
      </c>
      <c r="B15" s="9"/>
      <c r="C15" s="9" t="str">
        <f>'1'!C15</f>
        <v>101-C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ESTUDIO DEL TRABAJO I</v>
      </c>
      <c r="B16" s="9"/>
      <c r="C16" s="9" t="str">
        <f>'1'!C16</f>
        <v>301-A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ESTUDIO DEL TRABAJO I</v>
      </c>
      <c r="B17" s="9"/>
      <c r="C17" s="9" t="str">
        <f>'1'!C17</f>
        <v>301-B</v>
      </c>
      <c r="D17" s="9" t="str">
        <f>'1'!D17</f>
        <v>IIND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HIGIENE Y SEGURIDAD INDUSTRIAL</v>
      </c>
      <c r="B18" s="9"/>
      <c r="C18" s="9" t="str">
        <f>'1'!C18</f>
        <v>401-A</v>
      </c>
      <c r="D18" s="9" t="str">
        <f>'1'!D18</f>
        <v>IIND</v>
      </c>
      <c r="E18" s="9">
        <f>'1'!E18</f>
        <v>11</v>
      </c>
      <c r="F18" s="9"/>
      <c r="G18" s="9"/>
      <c r="H18" s="10">
        <f t="shared" si="0"/>
        <v>0</v>
      </c>
      <c r="I18" s="9">
        <f t="shared" si="1"/>
        <v>11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8" t="s">
        <v>28</v>
      </c>
      <c r="H33" s="28"/>
      <c r="I33" s="28"/>
      <c r="J33" s="28"/>
    </row>
    <row r="34" spans="1:10" ht="62.25" customHeight="1" x14ac:dyDescent="0.2">
      <c r="B34" s="41"/>
      <c r="C34" s="41"/>
      <c r="D34" s="41"/>
      <c r="G34" s="34"/>
      <c r="H34" s="34"/>
      <c r="I34" s="34"/>
      <c r="J34" s="34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39" t="str">
        <f>B10</f>
        <v>MII. Socorro Aguirre Fernández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 t="s">
        <v>30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42</v>
      </c>
      <c r="C8" s="34"/>
      <c r="D8" s="14" t="s">
        <v>5</v>
      </c>
      <c r="E8" s="20">
        <v>5</v>
      </c>
      <c r="F8"/>
      <c r="G8" s="4" t="s">
        <v>6</v>
      </c>
      <c r="H8" s="20">
        <v>3</v>
      </c>
      <c r="I8" s="33" t="s">
        <v>7</v>
      </c>
      <c r="J8" s="33"/>
      <c r="K8" s="33"/>
      <c r="L8" s="44" t="s">
        <v>43</v>
      </c>
      <c r="M8" s="44"/>
      <c r="N8" s="44"/>
    </row>
    <row r="10" spans="1:14" x14ac:dyDescent="0.2">
      <c r="A10" s="4" t="s">
        <v>8</v>
      </c>
      <c r="B10" s="34" t="s">
        <v>40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7" t="s">
        <v>10</v>
      </c>
      <c r="C12" s="37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1" t="s">
        <v>21</v>
      </c>
    </row>
    <row r="13" spans="1:14" x14ac:dyDescent="0.2">
      <c r="A13" s="36"/>
      <c r="B13" s="38"/>
      <c r="C13" s="38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2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3" t="s">
        <v>26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8" t="s">
        <v>28</v>
      </c>
      <c r="H33" s="28"/>
      <c r="I33" s="28"/>
      <c r="J33" s="28"/>
    </row>
    <row r="34" spans="1:10" ht="55.5" customHeight="1" x14ac:dyDescent="0.2">
      <c r="B34" s="45" t="s">
        <v>32</v>
      </c>
      <c r="C34" s="45"/>
      <c r="D34" s="45"/>
      <c r="G34" s="45" t="s">
        <v>33</v>
      </c>
      <c r="H34" s="45"/>
      <c r="I34" s="45"/>
      <c r="J34" s="45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39" t="str">
        <f>B10</f>
        <v>MII. SOCORRO AGUIRRE FERNANDEZ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Socorro</cp:lastModifiedBy>
  <cp:revision/>
  <cp:lastPrinted>2022-10-11T19:41:47Z</cp:lastPrinted>
  <dcterms:created xsi:type="dcterms:W3CDTF">2021-11-22T14:45:25Z</dcterms:created>
  <dcterms:modified xsi:type="dcterms:W3CDTF">2022-12-01T19:45:43Z</dcterms:modified>
  <cp:category/>
  <cp:contentStatus/>
</cp:coreProperties>
</file>