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DICIEMBRE 2022\"/>
    </mc:Choice>
  </mc:AlternateContent>
  <xr:revisionPtr revIDLastSave="0" documentId="8_{EFE28C61-D617-4750-8B5D-C6EBE875320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I20" i="24"/>
  <c r="I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L18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<sst xmlns="http://schemas.openxmlformats.org/spreadsheetml/2006/main" count="231" uniqueCount="58">
  <si>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</si>
  <si>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</si>
  <si>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</si>
  <si>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</si>
  <si>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</si>
  <si>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</si>
  <si>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</si>
  <si>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</si>
  <si>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</si>
  <si>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</si>
  <si>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</si>
  <si>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</si>
  <si>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</si>
  <si>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</si>
  <si>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</si>
  <si>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</si>
  <si>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</si>
  <si>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</si>
  <si>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</si>
  <si>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</si>
  <si>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</si>
  <si>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</si>
  <si>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</si>
  <si>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</si>
  <si>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</si>
  <si>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</si>
  <si>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</si>
  <si>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</si>
  <si>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</si>
  <si>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</si>
  <si>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</si>
  <si>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</si>
  <si>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</si>
  <si>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</si>
  <si>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</si>
  <si>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</si>
  <si>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</si>
  <si>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</si>
  <si>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</si>
  <si>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</si>
  <si>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</si>
  <si>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</si>
  <si>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</si>
  <si>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</si>
  <si>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Septiembre 2022-Enero 2023</t>
  </si>
  <si>
    <t>ME. MARTA GABRIELA LIMON OROZCO</t>
  </si>
  <si>
    <t>MII. Socorro Aguirre Fernández</t>
  </si>
  <si>
    <t>INDUSTRIAL</t>
  </si>
  <si>
    <t>IIND</t>
  </si>
  <si>
    <t>II</t>
  </si>
  <si>
    <t>M.E. Marta Gabriela Limòn Orozco</t>
  </si>
  <si>
    <t>M.E. Marta Gabriela Limón Orozco</t>
  </si>
  <si>
    <t>III</t>
  </si>
  <si>
    <t>Ingeniería Industrial</t>
  </si>
  <si>
    <t>IV</t>
  </si>
  <si>
    <t>V</t>
  </si>
  <si>
    <t>VI</t>
  </si>
  <si>
    <t>ME. Marta Gabriela Limón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</si>
</sst>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104363</xdr:colOff>
      <xdr:row>33</xdr:row>
      <xdr:rowOff>235323</xdr:rowOff>
    </xdr:from>
    <xdr:to>
      <xdr:col>3</xdr:col>
      <xdr:colOff>1008529</xdr:colOff>
      <xdr:row>33</xdr:row>
      <xdr:rowOff>649941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66" t="36939" r="38315" b="37511"/>
        <a:stretch/>
      </xdr:blipFill>
      <xdr:spPr>
        <a:xfrm>
          <a:off x="3365275" y="8370794"/>
          <a:ext cx="904166" cy="41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120" zoomScaleNormal="12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5</v>
      </c>
      <c r="G8" s="4" t="s">
        <v>6</v>
      </c>
      <c r="H8" s="5">
        <v>3</v>
      </c>
      <c r="I8" s="40" t="s">
        <v>7</v>
      </c>
      <c r="J8" s="40"/>
      <c r="K8" s="40"/>
      <c r="L8" s="41" t="s">
        <v>44</v>
      </c>
      <c r="M8" s="41"/>
      <c r="N8" s="41"/>
    </row>
    <row r="10" spans="1:14" x14ac:dyDescent="0.2">
      <c r="A10" s="4" t="s">
        <v>8</v>
      </c>
      <c r="B10" s="41" t="s">
        <v>46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8" t="s">
        <v>31</v>
      </c>
      <c r="B14" s="9" t="s">
        <v>21</v>
      </c>
      <c r="C14" s="9" t="s">
        <v>36</v>
      </c>
      <c r="D14" s="9" t="s">
        <v>48</v>
      </c>
      <c r="E14" s="9">
        <v>29</v>
      </c>
      <c r="F14" s="9">
        <v>9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>K14/E14</f>
        <v>0</v>
      </c>
      <c r="M14" s="9">
        <v>27</v>
      </c>
      <c r="N14" s="15">
        <v>0.33</v>
      </c>
    </row>
    <row r="15" spans="1:14" s="11" customFormat="1" x14ac:dyDescent="0.2">
      <c r="A15" s="8" t="s">
        <v>31</v>
      </c>
      <c r="B15" s="9" t="s">
        <v>21</v>
      </c>
      <c r="C15" s="9" t="s">
        <v>37</v>
      </c>
      <c r="D15" s="9" t="s">
        <v>48</v>
      </c>
      <c r="E15" s="9">
        <v>28</v>
      </c>
      <c r="F15" s="9">
        <v>11</v>
      </c>
      <c r="G15" s="9"/>
      <c r="H15" s="10"/>
      <c r="I15" s="9">
        <f t="shared" si="0"/>
        <v>17</v>
      </c>
      <c r="J15" s="10"/>
      <c r="K15" s="9">
        <v>0</v>
      </c>
      <c r="L15" s="10">
        <f>K15/E15</f>
        <v>0</v>
      </c>
      <c r="M15" s="9">
        <v>25</v>
      </c>
      <c r="N15" s="15">
        <v>0.39</v>
      </c>
    </row>
    <row r="16" spans="1:14" s="11" customFormat="1" x14ac:dyDescent="0.2">
      <c r="A16" s="8" t="s">
        <v>34</v>
      </c>
      <c r="B16" s="9" t="s">
        <v>21</v>
      </c>
      <c r="C16" s="9" t="s">
        <v>41</v>
      </c>
      <c r="D16" s="9" t="s">
        <v>48</v>
      </c>
      <c r="E16" s="9"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>K16/E16</f>
        <v>0</v>
      </c>
      <c r="M16" s="9">
        <v>54</v>
      </c>
      <c r="N16" s="15">
        <v>0.71</v>
      </c>
    </row>
    <row r="17" spans="1:14" s="11" customFormat="1" x14ac:dyDescent="0.2">
      <c r="A17" s="8" t="s">
        <v>34</v>
      </c>
      <c r="B17" s="9" t="s">
        <v>21</v>
      </c>
      <c r="C17" s="9" t="s">
        <v>38</v>
      </c>
      <c r="D17" s="9" t="s">
        <v>48</v>
      </c>
      <c r="E17" s="9"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>K17/E17</f>
        <v>0</v>
      </c>
      <c r="M17" s="9">
        <v>51</v>
      </c>
      <c r="N17" s="15">
        <v>0.64</v>
      </c>
    </row>
    <row r="18" spans="1:14" s="11" customFormat="1" x14ac:dyDescent="0.2">
      <c r="A18" s="8" t="s">
        <v>35</v>
      </c>
      <c r="B18" s="9" t="s">
        <v>21</v>
      </c>
      <c r="C18" s="9" t="s">
        <v>39</v>
      </c>
      <c r="D18" s="9" t="s">
        <v>48</v>
      </c>
      <c r="E18" s="9">
        <v>11</v>
      </c>
      <c r="F18" s="9">
        <v>8</v>
      </c>
      <c r="G18" s="9"/>
      <c r="H18" s="10"/>
      <c r="I18" s="9">
        <f t="shared" si="0"/>
        <v>3</v>
      </c>
      <c r="J18" s="10"/>
      <c r="K18" s="9">
        <v>0</v>
      </c>
      <c r="L18" s="10">
        <f>K18/E18</f>
        <v>0</v>
      </c>
      <c r="M18" s="9">
        <v>54</v>
      </c>
      <c r="N18" s="15">
        <v>0.72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52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>K28/E28</f>
        <v>0</v>
      </c>
      <c r="M28" s="17">
        <f>AVERAGE(M14:M27)</f>
        <v>42.2</v>
      </c>
      <c r="N28" s="19">
        <f>AVERAGE(N14:N27)</f>
        <v>0.55800000000000005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 t="s">
        <v>40</v>
      </c>
      <c r="C34" s="30"/>
      <c r="D34" s="30"/>
      <c r="G34" s="23" t="s">
        <v>45</v>
      </c>
      <c r="H34" s="23"/>
      <c r="I34" s="23"/>
      <c r="J34" s="23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Septiembre 2022-Enero 2023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9" t="str">
        <f>'1'!A14</f>
        <v>FUNDAMENTOS DE INVESTIGACIÓN</v>
      </c>
      <c r="B14" s="9" t="s">
        <v>49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49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0.78</v>
      </c>
    </row>
    <row r="16" spans="1:14" s="11" customFormat="1" x14ac:dyDescent="0.2">
      <c r="A16" s="9" t="str">
        <f>'1'!A16</f>
        <v>ESTUDIO DEL TRABAJO I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26</v>
      </c>
      <c r="N16" s="15">
        <v>0.42</v>
      </c>
    </row>
    <row r="17" spans="1:14" s="11" customFormat="1" x14ac:dyDescent="0.2">
      <c r="A17" s="9" t="str">
        <f>'1'!A17</f>
        <v>ESTUDIO DEL TRABAJO I</v>
      </c>
      <c r="B17" s="9" t="s">
        <v>49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54</v>
      </c>
      <c r="N17" s="15">
        <v>0.64</v>
      </c>
    </row>
    <row r="18" spans="1:14" s="11" customFormat="1" x14ac:dyDescent="0.2">
      <c r="A18" s="9" t="str">
        <f>'1'!A18</f>
        <v>HIGIENE Y SEGURIDAD INDUSTRIAL</v>
      </c>
      <c r="B18" s="9" t="s">
        <v>49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13</v>
      </c>
      <c r="N18" s="15">
        <v>0.18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63</v>
      </c>
      <c r="G28" s="17">
        <f>SUM(G14:G27)</f>
        <v>0</v>
      </c>
      <c r="H28" s="18">
        <f>SUM(F28:G28)/E28</f>
        <v>0.61165048543689315</v>
      </c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42.6</v>
      </c>
      <c r="N28" s="19">
        <f>AVERAGE(N14:N27)</f>
        <v>0.54800000000000004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4" t="s">
        <v>50</v>
      </c>
      <c r="H37" s="24"/>
      <c r="I37" s="24"/>
      <c r="J37" s="24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10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53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Septiembre 2022-Enero 2023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9" t="str">
        <f>'1'!A14</f>
        <v>FUNDAMENTOS DE INVESTIGACIÓN</v>
      </c>
      <c r="B14" s="9" t="s">
        <v>52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56.88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52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60.75</v>
      </c>
      <c r="N15" s="15">
        <v>0.79</v>
      </c>
    </row>
    <row r="16" spans="1:14" s="11" customFormat="1" x14ac:dyDescent="0.2">
      <c r="A16" s="9" t="str">
        <f>'1'!A16</f>
        <v>ESTUDIO DEL TRABAJO I</v>
      </c>
      <c r="B16" s="9" t="s">
        <v>52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74.040000000000006</v>
      </c>
      <c r="N16" s="15">
        <v>0.86</v>
      </c>
    </row>
    <row r="17" spans="1:14" s="11" customFormat="1" x14ac:dyDescent="0.2">
      <c r="A17" s="9" t="str">
        <f>'1'!A17</f>
        <v>ESTUDIO DEL TRABAJO I</v>
      </c>
      <c r="B17" s="9" t="s">
        <v>52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79.709999999999994</v>
      </c>
      <c r="N17" s="15">
        <v>1</v>
      </c>
    </row>
    <row r="18" spans="1:14" s="11" customFormat="1" x14ac:dyDescent="0.2">
      <c r="A18" s="9" t="str">
        <f>'1'!A18</f>
        <v>HIGIENE Y SEGURIDAD INDUSTRIAL</v>
      </c>
      <c r="B18" s="9" t="s">
        <v>52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10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77.900000000000006</v>
      </c>
      <c r="N18" s="15">
        <v>0.91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85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69.855999999999995</v>
      </c>
      <c r="N28" s="19">
        <f>AVERAGE(N14:N27)</f>
        <v>0.85600000000000009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 t="s">
        <v>51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x14ac:dyDescent="0.2">
      <c r="A6" s="36" t="s">
        <v>2</v>
      </c>
      <c r="B6" s="36"/>
      <c r="C6" s="36"/>
      <c r="D6" s="36"/>
      <c r="E6" s="37" t="s">
        <v>53</v>
      </c>
      <c r="F6" s="37"/>
      <c r="G6" s="37"/>
      <c r="H6" s="37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Septiembre 2022-Enero 2023</v>
      </c>
      <c r="M8" s="41"/>
      <c r="N8" s="41"/>
    </row>
    <row r="10" spans="1:16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6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  <c r="P13" s="15"/>
    </row>
    <row r="14" spans="1:16" s="11" customFormat="1" x14ac:dyDescent="0.2">
      <c r="A14" s="9" t="str">
        <f>'1'!A14</f>
        <v>FUNDAMENTOS DE INVESTIGACIÓN</v>
      </c>
      <c r="B14" s="9" t="s">
        <v>54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62.24</v>
      </c>
      <c r="N14" s="15">
        <v>0.72</v>
      </c>
    </row>
    <row r="15" spans="1:16" s="11" customFormat="1" x14ac:dyDescent="0.2">
      <c r="A15" s="9" t="str">
        <f>'1'!A15</f>
        <v>FUNDAMENTOS DE INVESTIGACIÓN</v>
      </c>
      <c r="B15" s="9" t="s">
        <v>54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16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48.75</v>
      </c>
      <c r="N15" s="15">
        <v>0.56999999999999995</v>
      </c>
    </row>
    <row r="16" spans="1:16" s="11" customFormat="1" x14ac:dyDescent="0.2">
      <c r="A16" s="9" t="str">
        <f>'1'!A16</f>
        <v>ESTUDIO DEL TRABAJO I</v>
      </c>
      <c r="B16" s="9" t="s">
        <v>54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77.09</v>
      </c>
      <c r="N16" s="15">
        <v>0.9</v>
      </c>
    </row>
    <row r="17" spans="1:17" s="11" customFormat="1" x14ac:dyDescent="0.2">
      <c r="A17" s="9" t="str">
        <f>'1'!A17</f>
        <v>ESTUDIO DEL TRABAJO I</v>
      </c>
      <c r="B17" s="9" t="s">
        <v>54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82.21</v>
      </c>
      <c r="N17" s="15">
        <v>0.93</v>
      </c>
      <c r="Q17" s="15"/>
    </row>
    <row r="18" spans="1:17" s="11" customFormat="1" x14ac:dyDescent="0.2">
      <c r="A18" s="9" t="str">
        <f>'1'!A18</f>
        <v>HIGIENE Y SEGURIDAD INDUSTRIAL</v>
      </c>
      <c r="B18" s="9" t="s">
        <v>54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6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35.9</v>
      </c>
      <c r="N18" s="15">
        <v>0.45</v>
      </c>
    </row>
    <row r="19" spans="1:17" s="11" customFormat="1" x14ac:dyDescent="0.2">
      <c r="A19" s="9" t="s">
        <v>35</v>
      </c>
      <c r="B19" s="9" t="s">
        <v>55</v>
      </c>
      <c r="C19" s="9" t="s">
        <v>39</v>
      </c>
      <c r="D19" s="9" t="s">
        <v>48</v>
      </c>
      <c r="E19" s="9">
        <v>11</v>
      </c>
      <c r="F19" s="9">
        <v>6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42.54</v>
      </c>
      <c r="N19" s="15">
        <v>0.55000000000000004</v>
      </c>
    </row>
    <row r="20" spans="1:17" s="11" customFormat="1" x14ac:dyDescent="0.2">
      <c r="A20" s="9" t="s">
        <v>35</v>
      </c>
      <c r="B20" s="9" t="s">
        <v>56</v>
      </c>
      <c r="C20" s="9" t="s">
        <v>39</v>
      </c>
      <c r="D20" s="9" t="s">
        <v>48</v>
      </c>
      <c r="E20" s="9">
        <v>11</v>
      </c>
      <c r="F20" s="9">
        <v>8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59.27</v>
      </c>
      <c r="N20" s="15">
        <v>0.73</v>
      </c>
    </row>
    <row r="21" spans="1:17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89</v>
      </c>
      <c r="G28" s="17">
        <f>SUM(G14:G27)</f>
        <v>0</v>
      </c>
      <c r="H28" s="18">
        <f>SUM(F28:G28)/E28</f>
        <v>0.71199999999999997</v>
      </c>
      <c r="I28" s="17">
        <f t="shared" si="0"/>
        <v>36</v>
      </c>
      <c r="J28" s="18">
        <f t="shared" ref="J28" si="2">I28/E28</f>
        <v>0.28799999999999998</v>
      </c>
      <c r="K28" s="17">
        <f>SUM(K14:K27)</f>
        <v>0</v>
      </c>
      <c r="L28" s="18">
        <f t="shared" si="1"/>
        <v>0</v>
      </c>
      <c r="M28" s="17">
        <f>AVERAGE(M14:M27)</f>
        <v>58.285714285714285</v>
      </c>
      <c r="N28" s="19">
        <f>AVERAGE(N14:N27)</f>
        <v>0.69285714285714284</v>
      </c>
    </row>
    <row r="30" spans="1:17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7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 t="s">
        <v>57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42</v>
      </c>
      <c r="C8" s="41"/>
      <c r="D8" s="14" t="s">
        <v>5</v>
      </c>
      <c r="E8" s="20">
        <v>5</v>
      </c>
      <c r="F8"/>
      <c r="G8" s="4" t="s">
        <v>6</v>
      </c>
      <c r="H8" s="20">
        <v>3</v>
      </c>
      <c r="I8" s="40" t="s">
        <v>7</v>
      </c>
      <c r="J8" s="40"/>
      <c r="K8" s="40"/>
      <c r="L8" s="45" t="s">
        <v>43</v>
      </c>
      <c r="M8" s="45"/>
      <c r="N8" s="45"/>
    </row>
    <row r="10" spans="1:14" x14ac:dyDescent="0.2">
      <c r="A10" s="4" t="s">
        <v>8</v>
      </c>
      <c r="B10" s="41" t="s">
        <v>40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FERNANDEZ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2023-01-10T04:21:00Z</dcterms:modified>
  <cp:category/>
  <cp:contentStatus/>
</cp:coreProperties>
</file>