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2 ENE 2023\REPORTES PARCIAL\"/>
    </mc:Choice>
  </mc:AlternateContent>
  <bookViews>
    <workbookView xWindow="-120" yWindow="-120" windowWidth="12240" windowHeight="86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H17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<sst xmlns="http://schemas.openxmlformats.org/spreadsheetml/2006/main" count="183" uniqueCount="45">
  <si>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</si>
  <si>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</si>
  <si>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</si>
  <si>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</si>
  <si>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</si>
  <si>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</si>
  <si>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</si>
  <si>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</si>
  <si>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</si>
  <si>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</si>
  <si>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</si>
  <si>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</si>
  <si>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</si>
  <si>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</si>
  <si>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</si>
  <si>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</si>
  <si>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</si>
  <si>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</si>
  <si>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</si>
  <si>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</si>
  <si>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</si>
  <si>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</si>
  <si>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</si>
  <si>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</si>
  <si>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</si>
  <si>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</si>
  <si>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</si>
  <si>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</si>
  <si>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</si>
  <si>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</si>
  <si>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</si>
  <si>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</si>
  <si>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</si>
  <si>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</si>
  <si>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III</t>
  </si>
  <si>
    <t>SEPTIEMBRE 2022 - ENERO 2023</t>
  </si>
  <si>
    <t>FUNDAMENTOS DE ADMNISTRACIÓN</t>
  </si>
  <si>
    <t>MCA. LUCILA MARÍN SANTOS</t>
  </si>
  <si>
    <t>105A</t>
  </si>
  <si>
    <t>195B</t>
  </si>
  <si>
    <t>105C</t>
  </si>
  <si>
    <t>PROCESOS DE DIRECCIÓN</t>
  </si>
  <si>
    <t>705A</t>
  </si>
  <si>
    <t>L.C. MANUEL DE JESÚS CANO BUSTAMANTE</t>
  </si>
  <si>
    <t>705B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</si>
</sst>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13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28" t="s">
        <v>35</v>
      </c>
      <c r="M8" s="28"/>
      <c r="N8" s="28"/>
    </row>
    <row r="10" spans="1:17" x14ac:dyDescent="0.2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36</v>
      </c>
      <c r="B14" s="9" t="s">
        <v>21</v>
      </c>
      <c r="C14" s="9" t="s">
        <v>38</v>
      </c>
      <c r="D14" s="9" t="s">
        <v>31</v>
      </c>
      <c r="E14" s="9">
        <v>34</v>
      </c>
      <c r="F14" s="9">
        <v>28</v>
      </c>
      <c r="G14" s="9"/>
      <c r="H14" s="10">
        <f t="shared" ref="H14:H27" si="0">F14/E14</f>
        <v>0.82352941176470584</v>
      </c>
      <c r="I14" s="9">
        <f t="shared" ref="I14:I28" si="1">(E14-SUM(F14:G14))-K14</f>
        <v>6</v>
      </c>
      <c r="J14" s="10">
        <f t="shared" ref="J14:J28" si="2">I14/E14</f>
        <v>0.17647058823529413</v>
      </c>
      <c r="K14" s="9">
        <v>0</v>
      </c>
      <c r="L14" s="10">
        <f t="shared" ref="L14:L28" si="3">K14/E14</f>
        <v>0</v>
      </c>
      <c r="M14" s="9">
        <v>81</v>
      </c>
      <c r="N14" s="15">
        <v>0.76</v>
      </c>
      <c r="P14" s="11">
        <v>32</v>
      </c>
    </row>
    <row r="15" spans="1:17" s="11" customFormat="1" x14ac:dyDescent="0.2">
      <c r="A15" s="8" t="s">
        <v>36</v>
      </c>
      <c r="B15" s="9" t="s">
        <v>21</v>
      </c>
      <c r="C15" s="9" t="s">
        <v>39</v>
      </c>
      <c r="D15" s="9" t="s">
        <v>31</v>
      </c>
      <c r="E15" s="9">
        <v>26</v>
      </c>
      <c r="F15" s="9">
        <v>20</v>
      </c>
      <c r="G15" s="9"/>
      <c r="H15" s="10">
        <f t="shared" si="0"/>
        <v>0.76923076923076927</v>
      </c>
      <c r="I15" s="9">
        <f t="shared" si="1"/>
        <v>6</v>
      </c>
      <c r="J15" s="10">
        <f t="shared" si="2"/>
        <v>0.23076923076923078</v>
      </c>
      <c r="K15" s="9">
        <v>0</v>
      </c>
      <c r="L15" s="10">
        <f t="shared" si="3"/>
        <v>0</v>
      </c>
      <c r="M15" s="9">
        <v>75</v>
      </c>
      <c r="N15" s="15">
        <v>0.77</v>
      </c>
    </row>
    <row r="16" spans="1:17" s="11" customFormat="1" x14ac:dyDescent="0.2">
      <c r="A16" s="8" t="s">
        <v>36</v>
      </c>
      <c r="B16" s="9" t="s">
        <v>21</v>
      </c>
      <c r="C16" s="9" t="s">
        <v>40</v>
      </c>
      <c r="D16" s="9" t="s">
        <v>31</v>
      </c>
      <c r="E16" s="9">
        <v>27</v>
      </c>
      <c r="F16" s="9">
        <v>23</v>
      </c>
      <c r="G16" s="9"/>
      <c r="H16" s="10">
        <f t="shared" si="0"/>
        <v>0.85185185185185186</v>
      </c>
      <c r="I16" s="9">
        <f t="shared" si="1"/>
        <v>4</v>
      </c>
      <c r="J16" s="10">
        <f t="shared" si="2"/>
        <v>0.14814814814814814</v>
      </c>
      <c r="K16" s="9"/>
      <c r="L16" s="10">
        <f t="shared" si="3"/>
        <v>0</v>
      </c>
      <c r="M16" s="9">
        <v>81</v>
      </c>
      <c r="N16" s="15">
        <v>0.67</v>
      </c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31</v>
      </c>
      <c r="E17" s="9">
        <v>39</v>
      </c>
      <c r="F17" s="9">
        <v>34</v>
      </c>
      <c r="G17" s="9"/>
      <c r="H17" s="10">
        <f t="shared" si="0"/>
        <v>0.87179487179487181</v>
      </c>
      <c r="I17" s="9">
        <f t="shared" si="1"/>
        <v>5</v>
      </c>
      <c r="J17" s="10">
        <f t="shared" si="2"/>
        <v>0.12820512820512819</v>
      </c>
      <c r="K17" s="9"/>
      <c r="L17" s="10">
        <f t="shared" si="3"/>
        <v>0</v>
      </c>
      <c r="M17" s="9">
        <v>85</v>
      </c>
      <c r="N17" s="15">
        <v>0.82</v>
      </c>
    </row>
    <row r="18" spans="1:14" s="11" customFormat="1" x14ac:dyDescent="0.2">
      <c r="A18" s="8" t="s">
        <v>41</v>
      </c>
      <c r="B18" s="9" t="s">
        <v>21</v>
      </c>
      <c r="C18" s="9" t="s">
        <v>44</v>
      </c>
      <c r="D18" s="9" t="s">
        <v>31</v>
      </c>
      <c r="E18" s="9">
        <v>19</v>
      </c>
      <c r="F18" s="9">
        <v>17</v>
      </c>
      <c r="G18" s="9"/>
      <c r="H18" s="10">
        <f t="shared" si="0"/>
        <v>0.89473684210526316</v>
      </c>
      <c r="I18" s="9">
        <f t="shared" si="1"/>
        <v>2</v>
      </c>
      <c r="J18" s="10">
        <f t="shared" si="2"/>
        <v>0.10526315789473684</v>
      </c>
      <c r="K18" s="9"/>
      <c r="L18" s="10">
        <f t="shared" si="3"/>
        <v>0</v>
      </c>
      <c r="M18" s="9">
        <v>82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122</v>
      </c>
      <c r="G28" s="17">
        <f>SUM(G14:G27)</f>
        <v>0</v>
      </c>
      <c r="H28" s="18">
        <f>SUM(F28:G28)/E28</f>
        <v>0.8413793103448276</v>
      </c>
      <c r="I28" s="17">
        <f t="shared" si="1"/>
        <v>23</v>
      </c>
      <c r="J28" s="18">
        <f t="shared" si="2"/>
        <v>0.15862068965517243</v>
      </c>
      <c r="K28" s="17">
        <f>SUM(K14:K27)</f>
        <v>0</v>
      </c>
      <c r="L28" s="18">
        <f t="shared" si="3"/>
        <v>0</v>
      </c>
      <c r="M28" s="17">
        <f>AVERAGE(M14:M27)</f>
        <v>80.8</v>
      </c>
      <c r="N28" s="19">
        <f>AVERAGE(N14:N27)</f>
        <v>0.73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LUCILA MARÍN SANTOS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LUCILA MARÍN SANTOS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ADMNISTRACIÓN</v>
      </c>
      <c r="B14" s="9" t="s">
        <v>34</v>
      </c>
      <c r="C14" s="9" t="str">
        <f>'1'!C14</f>
        <v>105A</v>
      </c>
      <c r="D14" s="9" t="str">
        <f>'1'!D14</f>
        <v>DLA</v>
      </c>
      <c r="E14" s="9">
        <f>'1'!E14</f>
        <v>34</v>
      </c>
      <c r="F14" s="9">
        <v>26</v>
      </c>
      <c r="G14" s="9"/>
      <c r="H14" s="10">
        <f t="shared" ref="H14:H27" si="0">F14/E14</f>
        <v>0.76470588235294112</v>
      </c>
      <c r="I14" s="9">
        <f t="shared" ref="I14:I28" si="1">(E14-SUM(F14:G14))-K14</f>
        <v>8</v>
      </c>
      <c r="J14" s="10">
        <f t="shared" ref="J14:J28" si="2">I14/E14</f>
        <v>0.23529411764705882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FUNDAMENTOS DE ADMNISTRACIÓN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26</v>
      </c>
      <c r="G28" s="17">
        <f>SUM(G14:G27)</f>
        <v>0</v>
      </c>
      <c r="H28" s="18">
        <f>SUM(F28:G28)/E28</f>
        <v>0.21848739495798319</v>
      </c>
      <c r="I28" s="17">
        <f t="shared" si="1"/>
        <v>93</v>
      </c>
      <c r="J28" s="18">
        <f t="shared" si="2"/>
        <v>0.78151260504201681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LUCILA MARÍN SANTOS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LUCILA MARÍN SANTOS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ADMNISTRACIÓN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ADMNISTRACIÓN</v>
      </c>
      <c r="B15" s="9"/>
      <c r="C15" s="9" t="str">
        <f>'1'!C15</f>
        <v>195B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ADMNISTRACIÓN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LUCILA MARÍN SANTOS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LUCILA MARÍN SANTOS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ADMNISTRACIÓN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ADMNISTRACIÓN</v>
      </c>
      <c r="B15" s="9"/>
      <c r="C15" s="9" t="str">
        <f>'1'!C15</f>
        <v>195B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ADMNISTRACIÓN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LUCILA MARÍN SANTOS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MCA. LUCILA MARÍN SANTOS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ADMNISTRACIÓN</v>
      </c>
      <c r="B14" s="9"/>
      <c r="C14" s="9" t="str">
        <f>'1'!C14</f>
        <v>105A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ADMNISTRACIÓN</v>
      </c>
      <c r="B15" s="9"/>
      <c r="C15" s="9" t="str">
        <f>'1'!C15</f>
        <v>195B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ADMNISTRACIÓN</v>
      </c>
      <c r="B16" s="9"/>
      <c r="C16" s="9" t="str">
        <f>'1'!C16</f>
        <v>105C</v>
      </c>
      <c r="D16" s="9" t="str">
        <f>'1'!D16</f>
        <v>DLA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705A</v>
      </c>
      <c r="D17" s="9" t="str">
        <f>'1'!D17</f>
        <v>DLA</v>
      </c>
      <c r="E17" s="9">
        <f>'1'!E17</f>
        <v>39</v>
      </c>
      <c r="F17" s="9"/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PROCESOS DE DIRECCIÓN</v>
      </c>
      <c r="B18" s="9"/>
      <c r="C18" s="9" t="str">
        <f>'1'!C18</f>
        <v>705B</v>
      </c>
      <c r="D18" s="9" t="str">
        <f>'1'!D18</f>
        <v>DLA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LUCILA MARÍN SANTOS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2022-10-08T05:07:26Z</dcterms:modified>
  <cp:category/>
  <cp:contentStatus/>
</cp:coreProperties>
</file>