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2 ENE 2023\REPORTES PARCIAL\"/>
    </mc:Choice>
  </mc:AlternateContent>
  <bookViews>
    <workbookView xWindow="-120" yWindow="-120" windowWidth="12240" windowHeight="864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3" l="1"/>
  <c r="A18" i="23"/>
  <c r="D18" i="23"/>
  <c r="H18" i="23"/>
  <c r="I18" i="23"/>
  <c r="J18" i="23" s="1"/>
  <c r="L18" i="23"/>
  <c r="E19" i="23"/>
  <c r="E17" i="23"/>
  <c r="H20" i="23" l="1"/>
  <c r="I20" i="23"/>
  <c r="J20" i="23" s="1"/>
  <c r="L15" i="22"/>
  <c r="I15" i="22"/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D18" i="24"/>
  <c r="C18" i="24"/>
  <c r="A18" i="24"/>
  <c r="E17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28" i="23"/>
  <c r="I28" i="23" s="1"/>
  <c r="J28" i="23" s="1"/>
  <c r="D28" i="23"/>
  <c r="C28" i="23"/>
  <c r="A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I19" i="23"/>
  <c r="J19" i="23" s="1"/>
  <c r="D19" i="23"/>
  <c r="C19" i="23"/>
  <c r="A19" i="23"/>
  <c r="I17" i="23"/>
  <c r="J17" i="23" s="1"/>
  <c r="D17" i="23"/>
  <c r="C17" i="23"/>
  <c r="A17" i="23"/>
  <c r="I16" i="23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8" i="23" s="1"/>
  <c r="L8" i="23"/>
  <c r="H8" i="23"/>
  <c r="E8" i="23"/>
  <c r="A16" i="22"/>
  <c r="C16" i="22"/>
  <c r="D16" i="22"/>
  <c r="L16" i="22"/>
  <c r="A17" i="22"/>
  <c r="C17" i="22"/>
  <c r="D17" i="22"/>
  <c r="E17" i="22"/>
  <c r="I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4" i="22"/>
  <c r="B37" i="10"/>
  <c r="N28" i="10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9" i="23"/>
  <c r="L21" i="23"/>
  <c r="L22" i="23"/>
  <c r="L23" i="23"/>
  <c r="L24" i="23"/>
  <c r="L25" i="23"/>
  <c r="L26" i="23"/>
  <c r="L27" i="23"/>
  <c r="L28" i="23"/>
  <c r="H14" i="23"/>
  <c r="H15" i="23"/>
  <c r="H16" i="23"/>
  <c r="H17" i="23"/>
  <c r="H19" i="23"/>
  <c r="H21" i="23"/>
  <c r="H22" i="23"/>
  <c r="H23" i="23"/>
  <c r="H24" i="23"/>
  <c r="H25" i="23"/>
  <c r="H26" i="23"/>
  <c r="H27" i="23"/>
  <c r="H28" i="23"/>
  <c r="E29" i="23"/>
  <c r="H22" i="22"/>
  <c r="H26" i="22"/>
  <c r="I18" i="22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<sst xmlns="http://schemas.openxmlformats.org/spreadsheetml/2006/main" count="206" uniqueCount="47">
  <si>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</si>
  <si>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</si>
  <si>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</si>
  <si>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</si>
  <si>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</si>
  <si>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</si>
  <si>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</si>
  <si>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</si>
  <si>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</si>
  <si>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</si>
  <si>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</si>
  <si>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</si>
  <si>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</si>
  <si>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</si>
  <si>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</si>
  <si>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</si>
  <si>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</si>
  <si>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</si>
  <si>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</si>
  <si>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</si>
  <si>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</si>
  <si>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</si>
  <si>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</si>
  <si>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</si>
  <si>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</si>
  <si>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</si>
  <si>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</si>
  <si>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</si>
  <si>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</si>
  <si>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</si>
  <si>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</si>
  <si>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</si>
  <si>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</si>
  <si>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</si>
  <si>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</si>
  <si>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105A</t>
  </si>
  <si>
    <t>105C</t>
  </si>
  <si>
    <t>PROCESOS DE DIRECCIÓN</t>
  </si>
  <si>
    <t>705A</t>
  </si>
  <si>
    <t>L.C. MANUEL DE JESÚS CANO BUSTAMANTE</t>
  </si>
  <si>
    <t>705B</t>
  </si>
  <si>
    <t>FUNDAMENTOS DE INVESTIGACIÓN</t>
  </si>
  <si>
    <t>105B</t>
  </si>
  <si>
    <t>SEP 22 - ENE 23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</si>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</sst>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1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2</v>
      </c>
      <c r="I8" s="35" t="s">
        <v>7</v>
      </c>
      <c r="J8" s="35"/>
      <c r="K8" s="35"/>
      <c r="L8" s="29" t="s">
        <v>43</v>
      </c>
      <c r="M8" s="29"/>
      <c r="N8" s="29"/>
    </row>
    <row r="10" spans="1:17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  <c r="P13" s="1">
        <v>27</v>
      </c>
      <c r="Q13" s="1">
        <f>P13/P14</f>
        <v>0.84375</v>
      </c>
    </row>
    <row r="14" spans="1:17" s="11" customFormat="1" x14ac:dyDescent="0.2">
      <c r="A14" s="8" t="s">
        <v>41</v>
      </c>
      <c r="B14" s="9" t="s">
        <v>21</v>
      </c>
      <c r="C14" s="9" t="s">
        <v>35</v>
      </c>
      <c r="D14" s="9" t="s">
        <v>31</v>
      </c>
      <c r="E14" s="9">
        <v>34</v>
      </c>
      <c r="F14" s="9">
        <v>28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0.76</v>
      </c>
      <c r="P14" s="11">
        <v>32</v>
      </c>
    </row>
    <row r="15" spans="1:17" s="11" customFormat="1" x14ac:dyDescent="0.2">
      <c r="A15" s="8" t="s">
        <v>41</v>
      </c>
      <c r="B15" s="9" t="s">
        <v>21</v>
      </c>
      <c r="C15" s="9" t="s">
        <v>42</v>
      </c>
      <c r="D15" s="9" t="s">
        <v>31</v>
      </c>
      <c r="E15" s="9">
        <v>26</v>
      </c>
      <c r="F15" s="9">
        <v>20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75</v>
      </c>
      <c r="N15" s="15">
        <v>0.77</v>
      </c>
    </row>
    <row r="16" spans="1:17" s="11" customFormat="1" x14ac:dyDescent="0.2">
      <c r="A16" s="8" t="s">
        <v>41</v>
      </c>
      <c r="B16" s="9" t="s">
        <v>21</v>
      </c>
      <c r="C16" s="9" t="s">
        <v>36</v>
      </c>
      <c r="D16" s="9" t="s">
        <v>31</v>
      </c>
      <c r="E16" s="9">
        <v>27</v>
      </c>
      <c r="F16" s="9">
        <v>23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81</v>
      </c>
      <c r="N16" s="15">
        <v>0.67</v>
      </c>
    </row>
    <row r="17" spans="1:14" s="11" customFormat="1" x14ac:dyDescent="0.2">
      <c r="A17" s="8" t="s">
        <v>37</v>
      </c>
      <c r="B17" s="9" t="s">
        <v>21</v>
      </c>
      <c r="C17" s="9" t="s">
        <v>38</v>
      </c>
      <c r="D17" s="9" t="s">
        <v>31</v>
      </c>
      <c r="E17" s="9">
        <v>39</v>
      </c>
      <c r="F17" s="9">
        <v>34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85</v>
      </c>
      <c r="N17" s="15">
        <v>0.82</v>
      </c>
    </row>
    <row r="18" spans="1:14" s="11" customFormat="1" x14ac:dyDescent="0.2">
      <c r="A18" s="8" t="s">
        <v>37</v>
      </c>
      <c r="B18" s="9" t="s">
        <v>21</v>
      </c>
      <c r="C18" s="9" t="s">
        <v>40</v>
      </c>
      <c r="D18" s="9" t="s">
        <v>31</v>
      </c>
      <c r="E18" s="9">
        <v>19</v>
      </c>
      <c r="F18" s="9">
        <v>17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0.63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122</v>
      </c>
      <c r="G28" s="17">
        <f>SUM(G14:G27)</f>
        <v>0</v>
      </c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80.8</v>
      </c>
      <c r="N28" s="19">
        <f>AVERAGE(N14:N27)</f>
        <v>0.73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21" t="str">
        <f>'1'!A14</f>
        <v>FUNDAMENTOS DE INVESTIGACIÓN</v>
      </c>
      <c r="B14" s="9" t="s">
        <v>44</v>
      </c>
      <c r="C14" s="9" t="str">
        <f>'1'!C14</f>
        <v>105A</v>
      </c>
      <c r="D14" s="9" t="str">
        <f>'1'!D14</f>
        <v>DLA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0.91</v>
      </c>
    </row>
    <row r="15" spans="1:14" s="11" customFormat="1" x14ac:dyDescent="0.2">
      <c r="A15" s="8" t="s">
        <v>41</v>
      </c>
      <c r="B15" s="9" t="s">
        <v>44</v>
      </c>
      <c r="C15" s="9" t="s">
        <v>42</v>
      </c>
      <c r="D15" s="9" t="s">
        <v>31</v>
      </c>
      <c r="E15" s="9">
        <v>27</v>
      </c>
      <c r="F15" s="9">
        <v>24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si="1"/>
        <v>0</v>
      </c>
      <c r="M15" s="9">
        <v>89</v>
      </c>
      <c r="N15" s="15">
        <v>0.89</v>
      </c>
    </row>
    <row r="16" spans="1:14" s="11" customFormat="1" x14ac:dyDescent="0.2">
      <c r="A16" s="21" t="str">
        <f>'1'!A16</f>
        <v>FUNDAMENTOS DE INVESTIGACIÓN</v>
      </c>
      <c r="B16" s="9" t="s">
        <v>44</v>
      </c>
      <c r="C16" s="9" t="str">
        <f>'1'!C16</f>
        <v>105C</v>
      </c>
      <c r="D16" s="9" t="str">
        <f>'1'!D16</f>
        <v>DLA</v>
      </c>
      <c r="E16" s="9">
        <v>28</v>
      </c>
      <c r="F16" s="9">
        <v>24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">
      <c r="A17" s="21" t="str">
        <f>'1'!A17</f>
        <v>PROCESOS DE DIRECCIÓN</v>
      </c>
      <c r="B17" s="9" t="s">
        <v>44</v>
      </c>
      <c r="C17" s="9" t="str">
        <f>'1'!C17</f>
        <v>705A</v>
      </c>
      <c r="D17" s="9" t="str">
        <f>'1'!D17</f>
        <v>DLA</v>
      </c>
      <c r="E17" s="9">
        <f>'1'!E17</f>
        <v>39</v>
      </c>
      <c r="F17" s="9">
        <v>38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97</v>
      </c>
      <c r="N17" s="15">
        <v>0.97</v>
      </c>
    </row>
    <row r="18" spans="1:14" s="11" customFormat="1" x14ac:dyDescent="0.2">
      <c r="A18" s="21" t="str">
        <f>'1'!A18</f>
        <v>PROCESOS DE DIRECCIÓN</v>
      </c>
      <c r="B18" s="9" t="s">
        <v>44</v>
      </c>
      <c r="C18" s="9" t="str">
        <f>'1'!C18</f>
        <v>705B</v>
      </c>
      <c r="D18" s="9" t="str">
        <f>'1'!D18</f>
        <v>DLA</v>
      </c>
      <c r="E18" s="9">
        <f>'1'!E18</f>
        <v>19</v>
      </c>
      <c r="F18" s="9">
        <v>19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100</v>
      </c>
      <c r="N18" s="15">
        <v>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ref="J19:J28" si="4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4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4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4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4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4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4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4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4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137</v>
      </c>
      <c r="G28" s="17">
        <f>SUM(G14:G27)</f>
        <v>0</v>
      </c>
      <c r="H28" s="18">
        <f>SUM(F28:G28)/E28</f>
        <v>0.92567567567567566</v>
      </c>
      <c r="I28" s="17">
        <f t="shared" si="0"/>
        <v>11</v>
      </c>
      <c r="J28" s="18">
        <f t="shared" si="4"/>
        <v>7.4324324324324328E-2</v>
      </c>
      <c r="K28" s="17">
        <f>SUM(K14:K27)</f>
        <v>0</v>
      </c>
      <c r="L28" s="18">
        <f t="shared" si="1"/>
        <v>0</v>
      </c>
      <c r="M28" s="17">
        <f>AVERAGE(M14:M27)</f>
        <v>92.6</v>
      </c>
      <c r="N28" s="19">
        <f>AVERAGE(N14:N27)</f>
        <v>0.92599999999999993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5" zoomScaleNormal="10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FUNDAMENTOS DE INVESTIGACIÓN</v>
      </c>
      <c r="B14" s="9" t="s">
        <v>45</v>
      </c>
      <c r="C14" s="9" t="str">
        <f>'1'!C14</f>
        <v>105A</v>
      </c>
      <c r="D14" s="9" t="str">
        <f>'1'!D14</f>
        <v>DLA</v>
      </c>
      <c r="E14" s="9">
        <v>35</v>
      </c>
      <c r="F14" s="9">
        <v>25</v>
      </c>
      <c r="G14" s="9"/>
      <c r="H14" s="10">
        <f t="shared" ref="H14:H28" si="0">F14/E14</f>
        <v>0.7142857142857143</v>
      </c>
      <c r="I14" s="9">
        <f t="shared" ref="I14:I29" si="1">(E14-SUM(F14:G14))-K14</f>
        <v>10</v>
      </c>
      <c r="J14" s="10">
        <f t="shared" ref="J14:J29" si="2">I14/E14</f>
        <v>0.2857142857142857</v>
      </c>
      <c r="K14" s="9">
        <v>0</v>
      </c>
      <c r="L14" s="10">
        <f t="shared" ref="L14:L29" si="3">K14/E14</f>
        <v>0</v>
      </c>
      <c r="M14" s="9">
        <v>71</v>
      </c>
      <c r="N14" s="15">
        <v>1</v>
      </c>
    </row>
    <row r="15" spans="1:14" s="11" customFormat="1" x14ac:dyDescent="0.2">
      <c r="A15" s="9" t="str">
        <f>'1'!A15</f>
        <v>FUNDAMENTOS DE INVESTIGACIÓN</v>
      </c>
      <c r="B15" s="9" t="s">
        <v>45</v>
      </c>
      <c r="C15" s="9" t="str">
        <f>'1'!C15</f>
        <v>105B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67</v>
      </c>
      <c r="N15" s="15">
        <v>1</v>
      </c>
    </row>
    <row r="16" spans="1:14" s="11" customFormat="1" x14ac:dyDescent="0.2">
      <c r="A16" s="9" t="str">
        <f>'1'!A16</f>
        <v>FUNDAMENTOS DE INVESTIGACIÓN</v>
      </c>
      <c r="B16" s="9" t="s">
        <v>45</v>
      </c>
      <c r="C16" s="9" t="str">
        <f>'1'!C16</f>
        <v>105C</v>
      </c>
      <c r="D16" s="9" t="str">
        <f>'1'!D16</f>
        <v>DLA</v>
      </c>
      <c r="E16" s="9">
        <v>28</v>
      </c>
      <c r="F16" s="9">
        <v>19</v>
      </c>
      <c r="G16" s="9"/>
      <c r="H16" s="10">
        <f t="shared" si="0"/>
        <v>0.6785714285714286</v>
      </c>
      <c r="I16" s="9">
        <f t="shared" si="1"/>
        <v>9</v>
      </c>
      <c r="J16" s="10">
        <f t="shared" si="2"/>
        <v>0.32142857142857145</v>
      </c>
      <c r="K16" s="9">
        <v>0</v>
      </c>
      <c r="L16" s="10">
        <f t="shared" si="3"/>
        <v>0</v>
      </c>
      <c r="M16" s="9">
        <v>68</v>
      </c>
      <c r="N16" s="15">
        <v>1</v>
      </c>
    </row>
    <row r="17" spans="1:14" s="11" customFormat="1" x14ac:dyDescent="0.2">
      <c r="A17" s="9" t="str">
        <f>'1'!A17</f>
        <v>PROCESOS DE DIRECCIÓN</v>
      </c>
      <c r="B17" s="9" t="s">
        <v>45</v>
      </c>
      <c r="C17" s="9" t="str">
        <f>'1'!C17</f>
        <v>705A</v>
      </c>
      <c r="D17" s="9" t="str">
        <f>'1'!D17</f>
        <v>DLA</v>
      </c>
      <c r="E17" s="9">
        <f>'1'!E17</f>
        <v>39</v>
      </c>
      <c r="F17" s="9">
        <v>37</v>
      </c>
      <c r="G17" s="9"/>
      <c r="H17" s="10">
        <f t="shared" si="0"/>
        <v>0.94871794871794868</v>
      </c>
      <c r="I17" s="9">
        <f t="shared" si="1"/>
        <v>2</v>
      </c>
      <c r="J17" s="10">
        <f t="shared" si="2"/>
        <v>5.128205128205128E-2</v>
      </c>
      <c r="K17" s="9">
        <v>0</v>
      </c>
      <c r="L17" s="10">
        <f t="shared" si="3"/>
        <v>0</v>
      </c>
      <c r="M17" s="9">
        <v>95</v>
      </c>
      <c r="N17" s="15">
        <v>1</v>
      </c>
    </row>
    <row r="18" spans="1:14" s="11" customFormat="1" x14ac:dyDescent="0.2">
      <c r="A18" s="9" t="str">
        <f>'1'!A18</f>
        <v>PROCESOS DE DIRECCIÓN</v>
      </c>
      <c r="B18" s="9" t="s">
        <v>46</v>
      </c>
      <c r="C18" s="9" t="s">
        <v>38</v>
      </c>
      <c r="D18" s="9" t="str">
        <f>'1'!D18</f>
        <v>DLA</v>
      </c>
      <c r="E18" s="9">
        <v>39</v>
      </c>
      <c r="F18" s="9">
        <v>37</v>
      </c>
      <c r="G18" s="9"/>
      <c r="H18" s="10">
        <f t="shared" ref="H18" si="4">F18/E18</f>
        <v>0.94871794871794868</v>
      </c>
      <c r="I18" s="9">
        <f t="shared" ref="I18" si="5">(E18-SUM(F18:G18))-K18</f>
        <v>2</v>
      </c>
      <c r="J18" s="10">
        <f t="shared" ref="J18" si="6">I18/E18</f>
        <v>5.128205128205128E-2</v>
      </c>
      <c r="K18" s="9">
        <v>0</v>
      </c>
      <c r="L18" s="10">
        <f t="shared" ref="L18" si="7">K18/E18</f>
        <v>0</v>
      </c>
      <c r="M18" s="9">
        <v>95</v>
      </c>
      <c r="N18" s="15">
        <v>1</v>
      </c>
    </row>
    <row r="19" spans="1:14" s="11" customFormat="1" x14ac:dyDescent="0.2">
      <c r="A19" s="9" t="str">
        <f>'1'!A18</f>
        <v>PROCESOS DE DIRECCIÓN</v>
      </c>
      <c r="B19" s="9" t="s">
        <v>45</v>
      </c>
      <c r="C19" s="9" t="str">
        <f>'1'!C18</f>
        <v>705B</v>
      </c>
      <c r="D19" s="9" t="str">
        <f>'1'!D18</f>
        <v>DLA</v>
      </c>
      <c r="E19" s="9">
        <f>'1'!E18</f>
        <v>19</v>
      </c>
      <c r="F19" s="9">
        <v>18</v>
      </c>
      <c r="G19" s="9"/>
      <c r="H19" s="10">
        <f t="shared" si="0"/>
        <v>0.94736842105263153</v>
      </c>
      <c r="I19" s="9">
        <f t="shared" si="1"/>
        <v>1</v>
      </c>
      <c r="J19" s="10">
        <f t="shared" si="2"/>
        <v>5.2631578947368418E-2</v>
      </c>
      <c r="K19" s="9">
        <v>0</v>
      </c>
      <c r="L19" s="10">
        <f t="shared" si="3"/>
        <v>0</v>
      </c>
      <c r="M19" s="9">
        <v>95</v>
      </c>
      <c r="N19" s="15">
        <v>1</v>
      </c>
    </row>
    <row r="20" spans="1:14" s="11" customFormat="1" x14ac:dyDescent="0.2">
      <c r="A20" s="9" t="s">
        <v>37</v>
      </c>
      <c r="B20" s="9" t="s">
        <v>46</v>
      </c>
      <c r="C20" s="9" t="s">
        <v>40</v>
      </c>
      <c r="D20" s="9" t="s">
        <v>31</v>
      </c>
      <c r="E20" s="9">
        <v>19</v>
      </c>
      <c r="F20" s="9">
        <v>18</v>
      </c>
      <c r="G20" s="9"/>
      <c r="H20" s="10">
        <f t="shared" ref="H20" si="8">F20/E20</f>
        <v>0.94736842105263153</v>
      </c>
      <c r="I20" s="9">
        <f t="shared" ref="I20" si="9">(E20-SUM(F20:G20))-K20</f>
        <v>1</v>
      </c>
      <c r="J20" s="10">
        <f t="shared" ref="J20" si="10">I20/E20</f>
        <v>5.2631578947368418E-2</v>
      </c>
      <c r="K20" s="9">
        <v>0</v>
      </c>
      <c r="L20" s="10">
        <f t="shared" ref="L20" si="11">K20/E20</f>
        <v>0</v>
      </c>
      <c r="M20" s="9">
        <v>95</v>
      </c>
      <c r="N20" s="15">
        <v>1</v>
      </c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'1'!A27</f>
        <v>0</v>
      </c>
      <c r="B28" s="9"/>
      <c r="C28" s="9">
        <f>'1'!C27</f>
        <v>0</v>
      </c>
      <c r="D28" s="9">
        <f>'1'!D27</f>
        <v>0</v>
      </c>
      <c r="E28" s="9">
        <f>'1'!E27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206</v>
      </c>
      <c r="F29" s="17">
        <f>SUM(F14:F28)</f>
        <v>172</v>
      </c>
      <c r="G29" s="17">
        <f>SUM(G14:G28)</f>
        <v>0</v>
      </c>
      <c r="H29" s="18">
        <f>SUM(F29:G29)/E29</f>
        <v>0.83495145631067957</v>
      </c>
      <c r="I29" s="17">
        <f t="shared" si="1"/>
        <v>34</v>
      </c>
      <c r="J29" s="18">
        <f t="shared" si="2"/>
        <v>0.1650485436893204</v>
      </c>
      <c r="K29" s="17">
        <f>SUM(K14:K28)</f>
        <v>0</v>
      </c>
      <c r="L29" s="18">
        <f t="shared" si="3"/>
        <v>0</v>
      </c>
      <c r="M29" s="17">
        <f>AVERAGE(M14:M28)</f>
        <v>83.714285714285708</v>
      </c>
      <c r="N29" s="19">
        <f>AVERAGE(N14:N28)</f>
        <v>1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"/>
    <row r="38" spans="1:10" ht="45" customHeight="1" x14ac:dyDescent="0.2">
      <c r="B38" s="23" t="str">
        <f>B10</f>
        <v>MCA. LUCILA MARÍN SANTOS</v>
      </c>
      <c r="C38" s="23"/>
      <c r="D38" s="23"/>
      <c r="E38" s="13"/>
      <c r="F38" s="13"/>
      <c r="G38" s="23" t="s">
        <v>39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11" zoomScaleNormal="100" zoomScaleSheetLayoutView="100" workbookViewId="0">
      <selection activeCell="K14" sqref="K14:K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6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x14ac:dyDescent="0.2">
      <c r="A14" s="9" t="str">
        <f>'1'!A14</f>
        <v>FUNDAMENTOS DE INVESTIGACIÓN</v>
      </c>
      <c r="B14" s="9"/>
      <c r="C14" s="9" t="str">
        <f>'1'!C14</f>
        <v>105A</v>
      </c>
      <c r="D14" s="9" t="str">
        <f>'1'!D14</f>
        <v>DLA</v>
      </c>
      <c r="E14" s="9">
        <v>35</v>
      </c>
      <c r="F14" s="9"/>
      <c r="G14" s="9"/>
      <c r="H14" s="10">
        <f t="shared" ref="H14:H2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9"/>
      <c r="N14" s="15"/>
    </row>
    <row r="15" spans="1:16" s="11" customFormat="1" x14ac:dyDescent="0.2">
      <c r="A15" s="9" t="str">
        <f>'1'!A15</f>
        <v>FUNDAMENTOS DE INVESTIGACIÓN</v>
      </c>
      <c r="B15" s="9"/>
      <c r="C15" s="9" t="str">
        <f>'1'!C15</f>
        <v>105B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23" t="s">
        <v>39</v>
      </c>
      <c r="N15" s="23"/>
      <c r="O15" s="23"/>
      <c r="P15" s="23"/>
    </row>
    <row r="16" spans="1:16" s="11" customFormat="1" x14ac:dyDescent="0.2">
      <c r="A16" s="9" t="str">
        <f>'1'!A16</f>
        <v>FUNDAMENTOS DE INVESTIGACIÓN</v>
      </c>
      <c r="B16" s="9"/>
      <c r="C16" s="9" t="str">
        <f>'1'!C16</f>
        <v>105C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/>
      <c r="J18" s="10">
        <v>0</v>
      </c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4:I28" si="2">(E19-SUM(F19:G19))-K19</f>
        <v>0</v>
      </c>
      <c r="J19" s="10" t="e">
        <f t="shared" ref="J14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148</v>
      </c>
      <c r="J28" s="18">
        <f t="shared" si="3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2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M12:M13"/>
    <mergeCell ref="M15:P15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37" sqref="B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105B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2023-01-12T23:30:53Z</dcterms:modified>
  <cp:category/>
  <cp:contentStatus/>
</cp:coreProperties>
</file>