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1.png" ContentType="image/png"/>
  <Override PartName="/xl/media/image22.png" ContentType="image/png"/>
  <Override PartName="/xl/media/image23.png" ContentType="image/png"/>
  <Override PartName="/xl/media/image24.png" ContentType="image/png"/>
  <Override PartName="/xl/media/image25.png" ContentType="image/png"/>
  <Override PartName="/xl/media/image26.png" ContentType="image/png"/>
  <Override PartName="/xl/media/image27.png" ContentType="image/png"/>
  <Override PartName="/xl/media/image28.png" ContentType="image/png"/>
  <Override PartName="/xl/media/image29.png" ContentType="image/png"/>
  <Override PartName="/xl/media/image30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'1'!$A$1:$N$27</definedName>
    <definedName function="false" hidden="false" localSheetId="1" name="_xlnm.Print_Area" vbProcedure="false">'2'!$A$1:$N$27</definedName>
    <definedName function="false" hidden="false" localSheetId="2" name="_xlnm.Print_Area" vbProcedure="false">'3'!$A$1:$N$27</definedName>
    <definedName function="false" hidden="false" localSheetId="3" name="_xlnm.Print_Area" vbProcedure="false">'4'!$A$1:$N$27</definedName>
    <definedName function="false" hidden="false" localSheetId="4" name="_xlnm.Print_Area" vbProcedure="false">Final!$A$1:$N$27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<sst xmlns="http://schemas.openxmlformats.org/spreadsheetml/2006/main" count="196" uniqueCount="46">
  <si>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</si>
  <si>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</si>
  <si>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</si>
  <si>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</si>
  <si>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 MECATRONICA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</si>
  <si>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</si>
  <si>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</si>
  <si>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</si>
  <si>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</si>
  <si>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</si>
  <si>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SEP2022-ENE2023</t>
  </si>
  <si>
    <t xml:space="preserve">PROFESOR (A):</t>
  </si>
  <si>
    <t xml:space="preserve">M.C. MAURICIO CAIXBA SANCHEZ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</si>
  <si>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</si>
  <si>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</si>
  <si>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</si>
  <si>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</si>
  <si>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</si>
  <si>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</si>
  <si>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</si>
  <si>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</si>
  <si>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</si>
  <si>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</si>
  <si>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</si>
  <si>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</si>
  <si>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</si>
  <si>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</si>
  <si>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</si>
  <si>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VIBRACIONES MECANICAS</t>
  </si>
  <si>
    <t xml:space="preserve">511A</t>
  </si>
  <si>
    <t xml:space="preserve">IMCT</t>
  </si>
  <si>
    <t xml:space="preserve">DINAMICA DE SISTEMAS</t>
  </si>
  <si>
    <t xml:space="preserve">711A</t>
  </si>
  <si>
    <t xml:space="preserve">711B</t>
  </si>
  <si>
    <t xml:space="preserve">MECANICA DE MATERIALES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</si>
  <si>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</si>
  <si>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</si>
  <si>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</si>
  <si>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</si>
  <si>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</si>
  <si>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ING. VICTOR CRUZ PALMA</t>
  </si>
  <si>
    <t xml:space="preserve">II</t>
  </si>
  <si>
    <t xml:space="preserve">III</t>
  </si>
  <si>
    <t xml:space="preserve">IV</t>
  </si>
  <si>
    <t xml:space="preserve">Final</t>
  </si>
  <si>
    <t xml:space="preserve">TODAS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</si>
</sst>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0"/>
    <numFmt numFmtId="168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b val="true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634320</xdr:colOff>
      <xdr:row>0</xdr:row>
      <xdr:rowOff>756000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45320" y="56160"/>
          <a:ext cx="136224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678960</xdr:colOff>
      <xdr:row>0</xdr:row>
      <xdr:rowOff>733320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489960" y="33480"/>
          <a:ext cx="136224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678960</xdr:colOff>
      <xdr:row>0</xdr:row>
      <xdr:rowOff>767160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489960" y="67320"/>
          <a:ext cx="136224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667800</xdr:colOff>
      <xdr:row>0</xdr:row>
      <xdr:rowOff>744840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78800" y="45000"/>
          <a:ext cx="136224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2438640</xdr:colOff>
      <xdr:row>0</xdr:row>
      <xdr:rowOff>747360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8640" cy="747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667800</xdr:colOff>
      <xdr:row>0</xdr:row>
      <xdr:rowOff>722160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642600" y="22320"/>
          <a:ext cx="1362240" cy="699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7" colorId="64" zoomScale="95" zoomScaleNormal="95" zoomScalePageLayoutView="100" workbookViewId="0">
      <selection pane="topLeft" activeCell="G27" activeCellId="0" sqref="G27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3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27</v>
      </c>
      <c r="F14" s="20" t="n">
        <v>25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90</v>
      </c>
      <c r="N14" s="22" t="n">
        <v>0.538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25</v>
      </c>
      <c r="F15" s="20" t="n">
        <v>20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76</v>
      </c>
      <c r="N15" s="22" t="n">
        <v>0.56</v>
      </c>
    </row>
    <row r="16" s="23" customFormat="true" ht="12.8" hidden="false" customHeight="false" outlineLevel="0" collapsed="false">
      <c r="A16" s="19" t="s">
        <v>31</v>
      </c>
      <c r="B16" s="20" t="s">
        <v>25</v>
      </c>
      <c r="C16" s="20" t="s">
        <v>33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89</v>
      </c>
      <c r="N16" s="22" t="n">
        <v>0.8333</v>
      </c>
    </row>
    <row r="17" s="23" customFormat="true" ht="12.8" hidden="false" customHeight="false" outlineLevel="0" collapsed="false">
      <c r="A17" s="19" t="s">
        <v>34</v>
      </c>
      <c r="B17" s="20" t="s">
        <v>25</v>
      </c>
      <c r="C17" s="20" t="n">
        <v>411</v>
      </c>
      <c r="D17" s="20" t="s">
        <v>30</v>
      </c>
      <c r="E17" s="20" t="n"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61</v>
      </c>
      <c r="G18" s="25" t="n">
        <f aca="false">SUM(G14:G17)</f>
        <v>0</v>
      </c>
      <c r="H18" s="26"/>
      <c r="I18" s="25" t="n">
        <f aca="false">(E18-SUM(F18:G18))-K18</f>
        <v>8</v>
      </c>
      <c r="J18" s="26"/>
      <c r="K18" s="25" t="n">
        <f aca="false">SUM(K14:K17)</f>
        <v>0</v>
      </c>
      <c r="L18" s="26"/>
      <c r="M18" s="27" t="n">
        <f aca="false">AVERAGE(M14:M17)</f>
        <v>81.25</v>
      </c>
      <c r="N18" s="28" t="n">
        <f aca="false">AVERAGE(N14:N17)</f>
        <v>0.682825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7" colorId="64" zoomScale="95" zoomScaleNormal="95" zoomScalePageLayoutView="100" workbookViewId="0">
      <selection pane="topLeft" activeCell="G27" activeCellId="0" sqref="G27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VIBRACIONES MECANICAS</v>
      </c>
      <c r="B14" s="20" t="s">
        <v>41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27</v>
      </c>
      <c r="G14" s="20"/>
      <c r="H14" s="21"/>
      <c r="I14" s="20" t="n">
        <f aca="false">(E14-SUM(F14:G14))-K14</f>
        <v>0</v>
      </c>
      <c r="J14" s="21"/>
      <c r="K14" s="20" t="n">
        <v>0</v>
      </c>
      <c r="L14" s="21" t="n">
        <f aca="false">K14/E14</f>
        <v>0</v>
      </c>
      <c r="M14" s="20" t="n">
        <v>88</v>
      </c>
      <c r="N14" s="22" t="n">
        <v>0.52</v>
      </c>
    </row>
    <row r="15" s="23" customFormat="true" ht="12.8" hidden="false" customHeight="false" outlineLevel="0" collapsed="false">
      <c r="A15" s="20" t="str">
        <f aca="false">'1'!A15</f>
        <v>DINAMICA DE SISTEMAS</v>
      </c>
      <c r="B15" s="20" t="s">
        <v>41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19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61</v>
      </c>
      <c r="N15" s="22" t="n">
        <v>0.76</v>
      </c>
    </row>
    <row r="16" s="23" customFormat="true" ht="12.8" hidden="false" customHeight="false" outlineLevel="0" collapsed="false">
      <c r="A16" s="20" t="str">
        <f aca="false">'1'!A16</f>
        <v>DINAMICA DE SISTEMAS</v>
      </c>
      <c r="B16" s="20" t="s">
        <v>41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91</v>
      </c>
      <c r="N16" s="22" t="n">
        <v>0.42</v>
      </c>
    </row>
    <row r="17" s="23" customFormat="true" ht="12.8" hidden="false" customHeight="false" outlineLevel="0" collapsed="false">
      <c r="A17" s="20" t="str">
        <f aca="false">'1'!A17</f>
        <v>MECANICA DE MATERIALES</v>
      </c>
      <c r="B17" s="20" t="s">
        <v>41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66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62</v>
      </c>
      <c r="G18" s="25" t="n">
        <f aca="false">SUM(G14:G17)</f>
        <v>0</v>
      </c>
      <c r="H18" s="26"/>
      <c r="I18" s="25" t="n">
        <f aca="false">(E18-SUM(F18:G18))-K18</f>
        <v>7</v>
      </c>
      <c r="J18" s="26"/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76.5</v>
      </c>
      <c r="N18" s="28" t="n">
        <f aca="false">AVERAGE(N14:N17)</f>
        <v>0.625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27" activeCellId="0" sqref="G27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VIBRACIONES MECANICAS</v>
      </c>
      <c r="B14" s="20" t="s">
        <v>42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27</v>
      </c>
      <c r="G14" s="20"/>
      <c r="H14" s="21"/>
      <c r="I14" s="20" t="n">
        <f aca="false">(E14-SUM(F14:G14))-K14</f>
        <v>0</v>
      </c>
      <c r="J14" s="21"/>
      <c r="K14" s="20" t="n">
        <v>0</v>
      </c>
      <c r="L14" s="21" t="n">
        <f aca="false">K14/E14</f>
        <v>0</v>
      </c>
      <c r="M14" s="20" t="n">
        <v>90</v>
      </c>
      <c r="N14" s="22" t="n">
        <v>0.52</v>
      </c>
    </row>
    <row r="15" s="23" customFormat="true" ht="12.8" hidden="false" customHeight="false" outlineLevel="0" collapsed="false">
      <c r="A15" s="20" t="str">
        <f aca="false">'1'!A15</f>
        <v>DINAMICA DE SISTEMAS</v>
      </c>
      <c r="B15" s="20" t="s">
        <v>42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24</v>
      </c>
      <c r="G15" s="20"/>
      <c r="H15" s="21"/>
      <c r="I15" s="20" t="n">
        <f aca="false">(E15-SUM(F15:G15))-K15</f>
        <v>1</v>
      </c>
      <c r="J15" s="21"/>
      <c r="K15" s="20" t="n">
        <v>0</v>
      </c>
      <c r="L15" s="21" t="n">
        <f aca="false">K15/E15</f>
        <v>0</v>
      </c>
      <c r="M15" s="20" t="n">
        <v>71</v>
      </c>
      <c r="N15" s="22" t="n">
        <v>0.56</v>
      </c>
    </row>
    <row r="16" s="23" customFormat="true" ht="12.8" hidden="false" customHeight="false" outlineLevel="0" collapsed="false">
      <c r="A16" s="20" t="str">
        <f aca="false">'1'!A16</f>
        <v>DINAMICA DE SISTEMAS</v>
      </c>
      <c r="B16" s="20" t="s">
        <v>42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85</v>
      </c>
      <c r="N16" s="22" t="n">
        <v>0.83</v>
      </c>
    </row>
    <row r="17" s="23" customFormat="true" ht="12.8" hidden="false" customHeight="false" outlineLevel="0" collapsed="false">
      <c r="A17" s="20" t="str">
        <f aca="false">'1'!A17</f>
        <v>MECANICA DE MATERIALES</v>
      </c>
      <c r="B17" s="20" t="s">
        <v>42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64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67</v>
      </c>
      <c r="G18" s="25"/>
      <c r="H18" s="26"/>
      <c r="I18" s="25" t="n">
        <f aca="false">(E18-SUM(F18:G18))-K18</f>
        <v>2</v>
      </c>
      <c r="J18" s="26"/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77.5</v>
      </c>
      <c r="N18" s="28" t="n">
        <f aca="false">AVERAGE(N14:N17)</f>
        <v>0.6775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0" colorId="64" zoomScale="95" zoomScaleNormal="95" zoomScalePageLayoutView="100" workbookViewId="0">
      <selection pane="topLeft" activeCell="G27" activeCellId="0" sqref="G27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 t="s">
        <v>43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25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88</v>
      </c>
      <c r="N14" s="22" t="n">
        <v>0.48</v>
      </c>
    </row>
    <row r="15" s="23" customFormat="true" ht="12.75" hidden="false" customHeight="false" outlineLevel="0" collapsed="false">
      <c r="A15" s="20" t="str">
        <f aca="false">'1'!A15</f>
        <v>DINAMICA DE SISTEMAS</v>
      </c>
      <c r="B15" s="20" t="s">
        <v>43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15</v>
      </c>
      <c r="G15" s="20"/>
      <c r="H15" s="21"/>
      <c r="I15" s="20" t="n">
        <f aca="false">(E15-SUM(F15:G15))-K15</f>
        <v>10</v>
      </c>
      <c r="J15" s="21"/>
      <c r="K15" s="20" t="n">
        <v>0</v>
      </c>
      <c r="L15" s="21" t="n">
        <f aca="false">K15/E15</f>
        <v>0</v>
      </c>
      <c r="M15" s="20" t="n">
        <v>54</v>
      </c>
      <c r="N15" s="22" t="n">
        <v>0.56</v>
      </c>
    </row>
    <row r="16" s="23" customFormat="true" ht="12.75" hidden="false" customHeight="false" outlineLevel="0" collapsed="false">
      <c r="A16" s="20" t="str">
        <f aca="false">'1'!A16</f>
        <v>DINAMICA DE SISTEMAS</v>
      </c>
      <c r="B16" s="20" t="s">
        <v>43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88</v>
      </c>
      <c r="N16" s="22" t="n">
        <v>0.42</v>
      </c>
    </row>
    <row r="17" s="23" customFormat="true" ht="12.75" hidden="false" customHeight="false" outlineLevel="0" collapsed="false">
      <c r="A17" s="20" t="str">
        <f aca="false">'1'!A17</f>
        <v>MECANICA DE MATERIALES</v>
      </c>
      <c r="B17" s="20" t="s">
        <v>43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64</v>
      </c>
      <c r="N17" s="22" t="n">
        <v>0.8</v>
      </c>
    </row>
    <row r="18" customFormat="false" ht="13.5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56</v>
      </c>
      <c r="G18" s="25"/>
      <c r="H18" s="26"/>
      <c r="I18" s="25" t="n">
        <f aca="false">(E18-SUM(F18:G18))-K18</f>
        <v>13</v>
      </c>
      <c r="J18" s="26"/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73.5</v>
      </c>
      <c r="N18" s="28" t="n">
        <f aca="false">AVERAGE(N14:N17)</f>
        <v>0.565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18" activeCellId="0" sqref="B18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7.03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65" hidden="false" customHeight="false" outlineLevel="0" collapsed="false">
      <c r="A14" s="20" t="str">
        <f aca="false">'1'!A14</f>
        <v>VIBRACIONES MECANICAS</v>
      </c>
      <c r="B14" s="20" t="s">
        <v>45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21</v>
      </c>
      <c r="G14" s="20" t="n">
        <v>6</v>
      </c>
      <c r="H14" s="21" t="n">
        <f aca="false">SUM(F14+G14)/E14</f>
        <v>1</v>
      </c>
      <c r="I14" s="20" t="n">
        <f aca="false">(E14-SUM(F14:G14))-K14</f>
        <v>0</v>
      </c>
      <c r="J14" s="21" t="n">
        <f aca="false">I14/E14</f>
        <v>0</v>
      </c>
      <c r="K14" s="20" t="n">
        <v>0</v>
      </c>
      <c r="L14" s="21" t="n">
        <f aca="false">K14/E14</f>
        <v>0</v>
      </c>
      <c r="M14" s="20" t="n">
        <v>88</v>
      </c>
      <c r="N14" s="22" t="n">
        <v>0.52</v>
      </c>
    </row>
    <row r="15" s="23" customFormat="true" ht="23.65" hidden="false" customHeight="false" outlineLevel="0" collapsed="false">
      <c r="A15" s="20" t="str">
        <f aca="false">'1'!A15</f>
        <v>DINAMICA DE SISTEMAS</v>
      </c>
      <c r="B15" s="20" t="s">
        <v>45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10</v>
      </c>
      <c r="G15" s="20" t="n">
        <v>15</v>
      </c>
      <c r="H15" s="21" t="n">
        <f aca="false">SUM(F15+G15)/E15</f>
        <v>1</v>
      </c>
      <c r="I15" s="20" t="n">
        <f aca="false">(E15-SUM(F15:G15))-K15</f>
        <v>0</v>
      </c>
      <c r="J15" s="21" t="n">
        <f aca="false">I15/E15</f>
        <v>0</v>
      </c>
      <c r="K15" s="20" t="n">
        <v>0</v>
      </c>
      <c r="L15" s="21" t="n">
        <f aca="false">K15/E15</f>
        <v>0</v>
      </c>
      <c r="M15" s="20" t="n">
        <v>79</v>
      </c>
      <c r="N15" s="22" t="n">
        <v>0.52</v>
      </c>
    </row>
    <row r="16" s="23" customFormat="true" ht="23.65" hidden="false" customHeight="false" outlineLevel="0" collapsed="false">
      <c r="A16" s="20" t="str">
        <f aca="false">'1'!A16</f>
        <v>DINAMICA DE SISTEMAS</v>
      </c>
      <c r="B16" s="20" t="s">
        <v>45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5</v>
      </c>
      <c r="G16" s="20" t="n">
        <v>7</v>
      </c>
      <c r="H16" s="21" t="n">
        <f aca="false">SUM(F16+G16)/E16</f>
        <v>1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87</v>
      </c>
      <c r="N16" s="22" t="n">
        <v>0.42</v>
      </c>
    </row>
    <row r="17" s="23" customFormat="true" ht="23.65" hidden="false" customHeight="false" outlineLevel="0" collapsed="false">
      <c r="A17" s="20" t="str">
        <f aca="false">'1'!A17</f>
        <v>MECANICA DE MATERIALES</v>
      </c>
      <c r="B17" s="20" t="s">
        <v>45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 t="n">
        <v>0</v>
      </c>
      <c r="H17" s="21" t="n">
        <f aca="false">SUM(F17+G17)/E17</f>
        <v>0.8</v>
      </c>
      <c r="I17" s="20" t="n">
        <f aca="false">(E17-SUM(F17:G17))-K17</f>
        <v>1</v>
      </c>
      <c r="J17" s="21" t="n">
        <f aca="false">I17/E17</f>
        <v>0.2</v>
      </c>
      <c r="K17" s="20" t="n">
        <v>0</v>
      </c>
      <c r="L17" s="21" t="n">
        <f aca="false">K17/E17</f>
        <v>0</v>
      </c>
      <c r="M17" s="20" t="n">
        <v>66</v>
      </c>
      <c r="N17" s="22" t="n">
        <v>0.8</v>
      </c>
    </row>
    <row r="18" customFormat="false" ht="13.5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40</v>
      </c>
      <c r="G18" s="25" t="n">
        <f aca="false">SUM(G14:G17)</f>
        <v>28</v>
      </c>
      <c r="H18" s="26" t="n">
        <f aca="false">SUM(F18:G18)/E18</f>
        <v>0.985507246376812</v>
      </c>
      <c r="I18" s="25" t="n">
        <f aca="false">(E18-SUM(F18:G18))-K18</f>
        <v>1</v>
      </c>
      <c r="J18" s="26" t="n">
        <f aca="false">I18/E18</f>
        <v>0.0144927536231884</v>
      </c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80</v>
      </c>
      <c r="N18" s="28" t="n">
        <f aca="false">AVERAGE(N14:N17)</f>
        <v>0.565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8" t="s">
        <v>40</v>
      </c>
      <c r="H27" s="38"/>
      <c r="I27" s="38"/>
      <c r="J27" s="38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2023-01-11T18:47:24Z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