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Joel_\Documents\INSTRUMENTACIÓN SEPTEIMBRE-DIC\REPORTES\PRIMER REPORTE\"/>
    </mc:Choice>
  </mc:AlternateContent>
  <xr:revisionPtr revIDLastSave="0" documentId="13_ncr:1_{C44D8B44-6A6A-45AC-9FF8-72C5374F95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2" l="1"/>
  <c r="N16" i="10" l="1"/>
  <c r="N15" i="10"/>
  <c r="N14" i="10"/>
  <c r="N28" i="10" s="1"/>
  <c r="N28" i="25"/>
  <c r="M28" i="25"/>
  <c r="K28" i="25"/>
  <c r="G28" i="25"/>
  <c r="F28" i="25"/>
  <c r="E27" i="25"/>
  <c r="I27" i="25"/>
  <c r="J27" i="25"/>
  <c r="D27" i="25"/>
  <c r="C27" i="25"/>
  <c r="A27" i="25"/>
  <c r="E26" i="25"/>
  <c r="I26" i="25"/>
  <c r="J26" i="25"/>
  <c r="D26" i="25"/>
  <c r="C26" i="25"/>
  <c r="A26" i="25"/>
  <c r="E25" i="25"/>
  <c r="I25" i="25"/>
  <c r="J25" i="25"/>
  <c r="D25" i="25"/>
  <c r="C25" i="25"/>
  <c r="A25" i="25"/>
  <c r="E24" i="25"/>
  <c r="I24" i="25"/>
  <c r="J24" i="25"/>
  <c r="D24" i="25"/>
  <c r="C24" i="25"/>
  <c r="A24" i="25"/>
  <c r="E23" i="25"/>
  <c r="I23" i="25"/>
  <c r="J23" i="25"/>
  <c r="D23" i="25"/>
  <c r="C23" i="25"/>
  <c r="A23" i="25"/>
  <c r="E22" i="25"/>
  <c r="I22" i="25"/>
  <c r="J22" i="25"/>
  <c r="D22" i="25"/>
  <c r="C22" i="25"/>
  <c r="A22" i="25"/>
  <c r="E21" i="25"/>
  <c r="I21" i="25"/>
  <c r="J21" i="25"/>
  <c r="D21" i="25"/>
  <c r="C21" i="25"/>
  <c r="A21" i="25"/>
  <c r="E20" i="25"/>
  <c r="I20" i="25"/>
  <c r="J20" i="25"/>
  <c r="D20" i="25"/>
  <c r="C20" i="25"/>
  <c r="A20" i="25"/>
  <c r="E19" i="25"/>
  <c r="I19" i="25"/>
  <c r="J19" i="25"/>
  <c r="D19" i="25"/>
  <c r="C19" i="25"/>
  <c r="A19" i="25"/>
  <c r="E18" i="25"/>
  <c r="I18" i="25"/>
  <c r="J18" i="25"/>
  <c r="D18" i="25"/>
  <c r="C18" i="25"/>
  <c r="A18" i="25"/>
  <c r="E17" i="25"/>
  <c r="I17" i="25"/>
  <c r="J17" i="25"/>
  <c r="D17" i="25"/>
  <c r="C17" i="25"/>
  <c r="A17" i="25"/>
  <c r="E16" i="25"/>
  <c r="I16" i="25" s="1"/>
  <c r="J16" i="25" s="1"/>
  <c r="D16" i="25"/>
  <c r="C16" i="25"/>
  <c r="A16" i="25"/>
  <c r="E15" i="25"/>
  <c r="I15" i="25"/>
  <c r="J15" i="25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/>
  <c r="J27" i="24"/>
  <c r="D27" i="24"/>
  <c r="C27" i="24"/>
  <c r="A27" i="24"/>
  <c r="E26" i="24"/>
  <c r="I26" i="24"/>
  <c r="J26" i="24"/>
  <c r="D26" i="24"/>
  <c r="C26" i="24"/>
  <c r="A26" i="24"/>
  <c r="E25" i="24"/>
  <c r="I25" i="24"/>
  <c r="J25" i="24"/>
  <c r="D25" i="24"/>
  <c r="C25" i="24"/>
  <c r="A25" i="24"/>
  <c r="E24" i="24"/>
  <c r="I24" i="24"/>
  <c r="J24" i="24"/>
  <c r="D24" i="24"/>
  <c r="C24" i="24"/>
  <c r="A24" i="24"/>
  <c r="E23" i="24"/>
  <c r="I23" i="24"/>
  <c r="J23" i="24"/>
  <c r="D23" i="24"/>
  <c r="C23" i="24"/>
  <c r="A23" i="24"/>
  <c r="E22" i="24"/>
  <c r="I22" i="24"/>
  <c r="J22" i="24"/>
  <c r="D22" i="24"/>
  <c r="C22" i="24"/>
  <c r="A22" i="24"/>
  <c r="E21" i="24"/>
  <c r="I21" i="24"/>
  <c r="J21" i="24"/>
  <c r="D21" i="24"/>
  <c r="C21" i="24"/>
  <c r="A21" i="24"/>
  <c r="E20" i="24"/>
  <c r="I20" i="24"/>
  <c r="J20" i="24"/>
  <c r="D20" i="24"/>
  <c r="C20" i="24"/>
  <c r="A20" i="24"/>
  <c r="E19" i="24"/>
  <c r="I19" i="24"/>
  <c r="J19" i="24"/>
  <c r="D19" i="24"/>
  <c r="C19" i="24"/>
  <c r="A19" i="24"/>
  <c r="E18" i="24"/>
  <c r="I18" i="24"/>
  <c r="J18" i="24"/>
  <c r="D18" i="24"/>
  <c r="C18" i="24"/>
  <c r="A18" i="24"/>
  <c r="E17" i="24"/>
  <c r="I17" i="24"/>
  <c r="J17" i="24"/>
  <c r="D17" i="24"/>
  <c r="C17" i="24"/>
  <c r="A17" i="24"/>
  <c r="E16" i="24"/>
  <c r="I16" i="24"/>
  <c r="J16" i="24"/>
  <c r="D16" i="24"/>
  <c r="C16" i="24"/>
  <c r="A16" i="24"/>
  <c r="E15" i="24"/>
  <c r="I15" i="24" s="1"/>
  <c r="J15" i="24" s="1"/>
  <c r="D15" i="24"/>
  <c r="C15" i="24"/>
  <c r="A15" i="24"/>
  <c r="E14" i="24"/>
  <c r="I14" i="24"/>
  <c r="J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/>
  <c r="J27" i="23"/>
  <c r="D27" i="23"/>
  <c r="C27" i="23"/>
  <c r="A27" i="23"/>
  <c r="E26" i="23"/>
  <c r="I26" i="23"/>
  <c r="J26" i="23"/>
  <c r="D26" i="23"/>
  <c r="C26" i="23"/>
  <c r="A26" i="23"/>
  <c r="E25" i="23"/>
  <c r="I25" i="23"/>
  <c r="J25" i="23"/>
  <c r="D25" i="23"/>
  <c r="C25" i="23"/>
  <c r="A25" i="23"/>
  <c r="E24" i="23"/>
  <c r="I24" i="23"/>
  <c r="J24" i="23"/>
  <c r="D24" i="23"/>
  <c r="C24" i="23"/>
  <c r="A24" i="23"/>
  <c r="E23" i="23"/>
  <c r="I23" i="23"/>
  <c r="J23" i="23"/>
  <c r="D23" i="23"/>
  <c r="C23" i="23"/>
  <c r="A23" i="23"/>
  <c r="E22" i="23"/>
  <c r="I22" i="23"/>
  <c r="J22" i="23"/>
  <c r="D22" i="23"/>
  <c r="C22" i="23"/>
  <c r="A22" i="23"/>
  <c r="E21" i="23"/>
  <c r="I21" i="23"/>
  <c r="J21" i="23"/>
  <c r="D21" i="23"/>
  <c r="C21" i="23"/>
  <c r="A21" i="23"/>
  <c r="E20" i="23"/>
  <c r="I20" i="23"/>
  <c r="J20" i="23"/>
  <c r="D20" i="23"/>
  <c r="C20" i="23"/>
  <c r="A20" i="23"/>
  <c r="E19" i="23"/>
  <c r="I19" i="23"/>
  <c r="J19" i="23"/>
  <c r="D19" i="23"/>
  <c r="C19" i="23"/>
  <c r="A19" i="23"/>
  <c r="E18" i="23"/>
  <c r="I18" i="23"/>
  <c r="J18" i="23"/>
  <c r="D18" i="23"/>
  <c r="C18" i="23"/>
  <c r="A18" i="23"/>
  <c r="E17" i="23"/>
  <c r="I17" i="23"/>
  <c r="J17" i="23"/>
  <c r="D17" i="23"/>
  <c r="C17" i="23"/>
  <c r="A17" i="23"/>
  <c r="E16" i="23"/>
  <c r="I16" i="23" s="1"/>
  <c r="J16" i="23" s="1"/>
  <c r="D16" i="23"/>
  <c r="C16" i="23"/>
  <c r="A16" i="23"/>
  <c r="E15" i="23"/>
  <c r="I15" i="23"/>
  <c r="J15" i="23"/>
  <c r="D15" i="23"/>
  <c r="C15" i="23"/>
  <c r="A15" i="23"/>
  <c r="E14" i="23"/>
  <c r="I14" i="23" s="1"/>
  <c r="J14" i="23" s="1"/>
  <c r="D14" i="23"/>
  <c r="C14" i="23"/>
  <c r="A14" i="23"/>
  <c r="B10" i="23"/>
  <c r="B37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/>
  <c r="A27" i="22"/>
  <c r="C27" i="22"/>
  <c r="D27" i="22"/>
  <c r="E27" i="22"/>
  <c r="C14" i="22"/>
  <c r="D14" i="22"/>
  <c r="H14" i="22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/>
  <c r="H27" i="22"/>
  <c r="L25" i="22"/>
  <c r="I25" i="22"/>
  <c r="J25" i="22"/>
  <c r="H25" i="22"/>
  <c r="L24" i="22"/>
  <c r="I24" i="22"/>
  <c r="J24" i="22"/>
  <c r="H24" i="22"/>
  <c r="L23" i="22"/>
  <c r="I23" i="22"/>
  <c r="J23" i="22"/>
  <c r="H23" i="22"/>
  <c r="L21" i="22"/>
  <c r="I21" i="22"/>
  <c r="J21" i="22"/>
  <c r="H21" i="22"/>
  <c r="L20" i="22"/>
  <c r="I20" i="22"/>
  <c r="J20" i="22"/>
  <c r="H20" i="22"/>
  <c r="L19" i="22"/>
  <c r="I19" i="22"/>
  <c r="J19" i="22"/>
  <c r="H19" i="22"/>
  <c r="L17" i="22"/>
  <c r="I17" i="22"/>
  <c r="J17" i="22"/>
  <c r="H17" i="22"/>
  <c r="L16" i="22"/>
  <c r="I16" i="22"/>
  <c r="J16" i="22"/>
  <c r="H16" i="22"/>
  <c r="L15" i="22"/>
  <c r="I15" i="22"/>
  <c r="J15" i="22"/>
  <c r="H15" i="22"/>
  <c r="B37" i="10"/>
  <c r="M28" i="10"/>
  <c r="K28" i="10"/>
  <c r="G28" i="10"/>
  <c r="F28" i="10"/>
  <c r="H28" i="10" s="1"/>
  <c r="E28" i="10"/>
  <c r="L27" i="10"/>
  <c r="I27" i="10"/>
  <c r="J27" i="10"/>
  <c r="H27" i="10"/>
  <c r="L26" i="10"/>
  <c r="I26" i="10"/>
  <c r="J26" i="10"/>
  <c r="H26" i="10"/>
  <c r="L25" i="10"/>
  <c r="I25" i="10"/>
  <c r="J25" i="10"/>
  <c r="H25" i="10"/>
  <c r="L24" i="10"/>
  <c r="I24" i="10"/>
  <c r="J24" i="10"/>
  <c r="H24" i="10"/>
  <c r="L23" i="10"/>
  <c r="I23" i="10"/>
  <c r="J23" i="10"/>
  <c r="H23" i="10"/>
  <c r="L22" i="10"/>
  <c r="I22" i="10"/>
  <c r="J22" i="10"/>
  <c r="H22" i="10"/>
  <c r="L21" i="10"/>
  <c r="I21" i="10"/>
  <c r="J21" i="10"/>
  <c r="H21" i="10"/>
  <c r="L20" i="10"/>
  <c r="I20" i="10"/>
  <c r="J20" i="10"/>
  <c r="H20" i="10"/>
  <c r="L19" i="10"/>
  <c r="I19" i="10"/>
  <c r="J19" i="10"/>
  <c r="H19" i="10"/>
  <c r="L18" i="10"/>
  <c r="I18" i="10"/>
  <c r="J18" i="10"/>
  <c r="H18" i="10"/>
  <c r="L17" i="10"/>
  <c r="I17" i="10"/>
  <c r="J17" i="10"/>
  <c r="H17" i="10"/>
  <c r="L16" i="10"/>
  <c r="I16" i="10"/>
  <c r="J16" i="10"/>
  <c r="H16" i="10"/>
  <c r="L15" i="10"/>
  <c r="I15" i="10"/>
  <c r="J15" i="10"/>
  <c r="H15" i="10"/>
  <c r="L14" i="10"/>
  <c r="I14" i="10"/>
  <c r="J14" i="10"/>
  <c r="H14" i="10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7" i="25"/>
  <c r="H18" i="25"/>
  <c r="H19" i="25"/>
  <c r="H20" i="25"/>
  <c r="H21" i="25"/>
  <c r="H22" i="25"/>
  <c r="H23" i="25"/>
  <c r="H24" i="25"/>
  <c r="H25" i="25"/>
  <c r="H26" i="25"/>
  <c r="H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L14" i="23"/>
  <c r="L15" i="23"/>
  <c r="L17" i="23"/>
  <c r="L18" i="23"/>
  <c r="L19" i="23"/>
  <c r="L20" i="23"/>
  <c r="L21" i="23"/>
  <c r="L22" i="23"/>
  <c r="L23" i="23"/>
  <c r="L24" i="23"/>
  <c r="L25" i="23"/>
  <c r="L26" i="23"/>
  <c r="L27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28" i="23" s="1"/>
  <c r="H18" i="22"/>
  <c r="H22" i="22"/>
  <c r="H26" i="22"/>
  <c r="I18" i="22"/>
  <c r="J18" i="22"/>
  <c r="I22" i="22"/>
  <c r="J22" i="22"/>
  <c r="I26" i="22"/>
  <c r="J26" i="22"/>
  <c r="I28" i="10"/>
  <c r="J28" i="10" s="1"/>
  <c r="L28" i="10"/>
  <c r="I28" i="23"/>
  <c r="J28" i="23" s="1"/>
  <c r="E28" i="24" l="1"/>
  <c r="L28" i="23"/>
  <c r="L14" i="22"/>
  <c r="H14" i="23"/>
  <c r="L16" i="23"/>
  <c r="H15" i="24"/>
  <c r="E28" i="25"/>
  <c r="H16" i="25"/>
  <c r="L14" i="25"/>
  <c r="E28" i="22"/>
  <c r="I14" i="22"/>
  <c r="J14" i="22" s="1"/>
  <c r="I28" i="24" l="1"/>
  <c r="J28" i="24" s="1"/>
  <c r="L28" i="24"/>
  <c r="H28" i="24"/>
  <c r="I28" i="25"/>
  <c r="J28" i="25" s="1"/>
  <c r="L28" i="25"/>
  <c r="H28" i="25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<sst xmlns="http://schemas.openxmlformats.org/spreadsheetml/2006/main" count="174" uniqueCount="42">
  <si>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</si>
  <si>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</si>
  <si>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</si>
  <si>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</si>
  <si>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</si>
  <si>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</si>
  <si>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</si>
  <si>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</si>
  <si>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Ago-Dic 2022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</si>
  <si>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</si>
  <si>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</si>
  <si>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</si>
  <si>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</si>
  <si>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</si>
  <si>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</si>
  <si>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</si>
  <si>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</si>
  <si>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</si>
  <si>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</si>
  <si>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</si>
  <si>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</si>
  <si>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</si>
  <si>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</si>
  <si>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</si>
  <si>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</si>
  <si>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</si>
  <si>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</si>
  <si>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</si>
  <si>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</si>
  <si>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</si>
  <si>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</si>
  <si>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</si>
  <si>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Dinámica</t>
  </si>
  <si>
    <t>302A</t>
  </si>
  <si>
    <t>IEM</t>
  </si>
  <si>
    <t>302B</t>
  </si>
  <si>
    <t>Proyectos de Manufactura</t>
  </si>
  <si>
    <t>702A</t>
  </si>
  <si>
    <t>ELECTROMECÁNICA</t>
  </si>
  <si>
    <t>JOEL FRANCISCO PAVA CHIPOL</t>
  </si>
  <si>
    <t>ESTEBAN DOMINGUEZ FISCAL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</si>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</sst>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165" fontId="4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8966</xdr:colOff>
      <xdr:row>31</xdr:row>
      <xdr:rowOff>125506</xdr:rowOff>
    </xdr:from>
    <xdr:to>
      <xdr:col>3</xdr:col>
      <xdr:colOff>968190</xdr:colOff>
      <xdr:row>36</xdr:row>
      <xdr:rowOff>333716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5ACEEA1-5206-439A-9674-8A99EF4BE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6284" y="7431741"/>
          <a:ext cx="1344706" cy="13377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85" zoomScaleSheetLayoutView="100" workbookViewId="0">
      <selection activeCell="P13" sqref="P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38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2</v>
      </c>
      <c r="I8" s="32" t="s">
        <v>7</v>
      </c>
      <c r="J8" s="32"/>
      <c r="K8" s="32"/>
      <c r="L8" s="33" t="s">
        <v>8</v>
      </c>
      <c r="M8" s="33"/>
      <c r="N8" s="33"/>
    </row>
    <row r="10" spans="1:14" x14ac:dyDescent="0.25">
      <c r="A10" s="4" t="s">
        <v>9</v>
      </c>
      <c r="B10" s="33" t="s">
        <v>39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10</v>
      </c>
      <c r="B12" s="30" t="s">
        <v>11</v>
      </c>
      <c r="C12" s="30" t="s">
        <v>12</v>
      </c>
      <c r="D12" s="25" t="s">
        <v>13</v>
      </c>
      <c r="E12" s="25" t="s">
        <v>14</v>
      </c>
      <c r="F12" s="25" t="s">
        <v>15</v>
      </c>
      <c r="G12" s="25"/>
      <c r="H12" s="25" t="s">
        <v>16</v>
      </c>
      <c r="I12" s="25" t="s">
        <v>17</v>
      </c>
      <c r="J12" s="25" t="s">
        <v>18</v>
      </c>
      <c r="K12" s="25" t="s">
        <v>19</v>
      </c>
      <c r="L12" s="25" t="s">
        <v>20</v>
      </c>
      <c r="M12" s="25" t="s">
        <v>21</v>
      </c>
      <c r="N12" s="27" t="s">
        <v>22</v>
      </c>
    </row>
    <row r="13" spans="1:14" x14ac:dyDescent="0.25">
      <c r="A13" s="35"/>
      <c r="B13" s="31"/>
      <c r="C13" s="31"/>
      <c r="D13" s="26"/>
      <c r="E13" s="26"/>
      <c r="F13" s="7" t="s">
        <v>23</v>
      </c>
      <c r="G13" s="7" t="s">
        <v>24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">
        <v>32</v>
      </c>
      <c r="B14" s="9" t="s">
        <v>22</v>
      </c>
      <c r="C14" s="9" t="s">
        <v>33</v>
      </c>
      <c r="D14" s="9" t="s">
        <v>34</v>
      </c>
      <c r="E14" s="9">
        <v>35</v>
      </c>
      <c r="F14" s="9">
        <v>29</v>
      </c>
      <c r="G14" s="9"/>
      <c r="H14" s="10">
        <f t="shared" ref="H14:H27" si="0">F14/E14</f>
        <v>0.82857142857142863</v>
      </c>
      <c r="I14" s="9">
        <f t="shared" ref="I14:I28" si="1">(E14-SUM(F14:G14))-K14</f>
        <v>6</v>
      </c>
      <c r="J14" s="10">
        <f t="shared" ref="J14:J28" si="2">I14/E14</f>
        <v>0.17142857142857143</v>
      </c>
      <c r="K14" s="9"/>
      <c r="L14" s="10">
        <f t="shared" ref="L14:L28" si="3">K14/E14</f>
        <v>0</v>
      </c>
      <c r="M14" s="40">
        <v>60.42</v>
      </c>
      <c r="N14" s="15">
        <f>F14/E14</f>
        <v>0.82857142857142863</v>
      </c>
    </row>
    <row r="15" spans="1:14" s="11" customFormat="1" x14ac:dyDescent="0.25">
      <c r="A15" s="9" t="s">
        <v>32</v>
      </c>
      <c r="B15" s="9" t="s">
        <v>22</v>
      </c>
      <c r="C15" s="9" t="s">
        <v>35</v>
      </c>
      <c r="D15" s="9" t="s">
        <v>34</v>
      </c>
      <c r="E15" s="9">
        <v>21</v>
      </c>
      <c r="F15" s="9">
        <v>21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40">
        <v>47.82</v>
      </c>
      <c r="N15" s="15">
        <f t="shared" ref="N15:N16" si="4">F15/E15</f>
        <v>1</v>
      </c>
    </row>
    <row r="16" spans="1:14" s="11" customFormat="1" x14ac:dyDescent="0.25">
      <c r="A16" s="9" t="s">
        <v>36</v>
      </c>
      <c r="B16" s="9" t="s">
        <v>22</v>
      </c>
      <c r="C16" s="9" t="s">
        <v>37</v>
      </c>
      <c r="D16" s="9" t="s">
        <v>34</v>
      </c>
      <c r="E16" s="9">
        <v>37</v>
      </c>
      <c r="F16" s="9">
        <v>35</v>
      </c>
      <c r="G16" s="9"/>
      <c r="H16" s="10">
        <f t="shared" si="0"/>
        <v>0.94594594594594594</v>
      </c>
      <c r="I16" s="9">
        <f t="shared" si="1"/>
        <v>2</v>
      </c>
      <c r="J16" s="10">
        <f t="shared" si="2"/>
        <v>5.4054054054054057E-2</v>
      </c>
      <c r="K16" s="9"/>
      <c r="L16" s="10">
        <f t="shared" si="3"/>
        <v>0</v>
      </c>
      <c r="M16" s="40">
        <v>75.42</v>
      </c>
      <c r="N16" s="15">
        <f t="shared" si="4"/>
        <v>0.94594594594594594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40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40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40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40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40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40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40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40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40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40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40"/>
      <c r="N27" s="15"/>
    </row>
    <row r="28" spans="1:14" ht="13.8" thickBot="1" x14ac:dyDescent="0.3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93</v>
      </c>
      <c r="F28" s="17">
        <f>SUM(F14:F27)</f>
        <v>85</v>
      </c>
      <c r="G28" s="17">
        <f>SUM(G14:G27)</f>
        <v>0</v>
      </c>
      <c r="H28" s="18">
        <f>SUM(F28:G28)/E28</f>
        <v>0.91397849462365588</v>
      </c>
      <c r="I28" s="17">
        <f t="shared" si="1"/>
        <v>8</v>
      </c>
      <c r="J28" s="18">
        <f t="shared" si="2"/>
        <v>8.6021505376344093E-2</v>
      </c>
      <c r="K28" s="17">
        <f>SUM(K14:K27)</f>
        <v>0</v>
      </c>
      <c r="L28" s="18">
        <f t="shared" si="3"/>
        <v>0</v>
      </c>
      <c r="M28" s="17">
        <f>AVERAGE(M14:M27)</f>
        <v>61.220000000000006</v>
      </c>
      <c r="N28" s="19">
        <f>AVERAGE(N14:N27)</f>
        <v>0.92483912483912489</v>
      </c>
    </row>
    <row r="30" spans="1:14" ht="120" customHeight="1" x14ac:dyDescent="0.25">
      <c r="A30" s="29" t="s">
        <v>27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28</v>
      </c>
      <c r="C33" s="36"/>
      <c r="D33" s="36"/>
      <c r="G33" s="21" t="s">
        <v>29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JOEL FRANCISCO PAVA CHIPOL</v>
      </c>
      <c r="C37" s="39"/>
      <c r="D37" s="39"/>
      <c r="E37" s="13"/>
      <c r="F37" s="13"/>
      <c r="G37" s="39" t="s">
        <v>40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F17" sqref="F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Ago-Dic 2022</v>
      </c>
      <c r="M8" s="33"/>
      <c r="N8" s="33"/>
    </row>
    <row r="10" spans="1:14" x14ac:dyDescent="0.25">
      <c r="A10" s="4" t="s">
        <v>9</v>
      </c>
      <c r="B10" s="33" t="str">
        <f>'1'!B10</f>
        <v>JOEL FRANCISCO PAVA CHIPOL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10</v>
      </c>
      <c r="B12" s="30" t="s">
        <v>11</v>
      </c>
      <c r="C12" s="30" t="s">
        <v>12</v>
      </c>
      <c r="D12" s="25" t="s">
        <v>13</v>
      </c>
      <c r="E12" s="25" t="s">
        <v>14</v>
      </c>
      <c r="F12" s="25" t="s">
        <v>15</v>
      </c>
      <c r="G12" s="25"/>
      <c r="H12" s="25" t="s">
        <v>16</v>
      </c>
      <c r="I12" s="25" t="s">
        <v>17</v>
      </c>
      <c r="J12" s="25" t="s">
        <v>18</v>
      </c>
      <c r="K12" s="25" t="s">
        <v>19</v>
      </c>
      <c r="L12" s="25" t="s">
        <v>20</v>
      </c>
      <c r="M12" s="25" t="s">
        <v>21</v>
      </c>
      <c r="N12" s="27" t="s">
        <v>22</v>
      </c>
    </row>
    <row r="13" spans="1:14" x14ac:dyDescent="0.25">
      <c r="A13" s="35"/>
      <c r="B13" s="31"/>
      <c r="C13" s="31"/>
      <c r="D13" s="26"/>
      <c r="E13" s="26"/>
      <c r="F13" s="7" t="s">
        <v>23</v>
      </c>
      <c r="G13" s="7" t="s">
        <v>24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Dinámica</v>
      </c>
      <c r="B14" s="9"/>
      <c r="C14" s="9" t="str">
        <f>'1'!C14</f>
        <v>302A</v>
      </c>
      <c r="D14" s="9" t="str">
        <f>'1'!D14</f>
        <v>IEM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Dinámica</v>
      </c>
      <c r="B15" s="9"/>
      <c r="C15" s="9" t="str">
        <f>'1'!C15</f>
        <v>302B</v>
      </c>
      <c r="D15" s="9" t="str">
        <f>'1'!D15</f>
        <v>IEM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Proyectos de Manufactura</v>
      </c>
      <c r="B16" s="9"/>
      <c r="C16" s="9" t="str">
        <f>'1'!C16</f>
        <v>702A</v>
      </c>
      <c r="D16" s="9" t="str">
        <f>'1'!D16</f>
        <v>IEM</v>
      </c>
      <c r="E16" s="9">
        <f>'1'!E16</f>
        <v>37</v>
      </c>
      <c r="F16" s="9" t="s">
        <v>41</v>
      </c>
      <c r="G16" s="9"/>
      <c r="H16" s="10" t="e">
        <f t="shared" si="0"/>
        <v>#VALUE!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28</v>
      </c>
      <c r="C33" s="36"/>
      <c r="D33" s="36"/>
      <c r="G33" s="21" t="s">
        <v>29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JOEL FRANCISCO PAVA CHIPOL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Ago-Dic 2022</v>
      </c>
      <c r="M8" s="33"/>
      <c r="N8" s="33"/>
    </row>
    <row r="10" spans="1:14" x14ac:dyDescent="0.25">
      <c r="A10" s="4" t="s">
        <v>9</v>
      </c>
      <c r="B10" s="33" t="str">
        <f>'1'!B10</f>
        <v>JOEL FRANCISCO PAVA CHIPOL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10</v>
      </c>
      <c r="B12" s="30" t="s">
        <v>11</v>
      </c>
      <c r="C12" s="30" t="s">
        <v>12</v>
      </c>
      <c r="D12" s="25" t="s">
        <v>13</v>
      </c>
      <c r="E12" s="25" t="s">
        <v>14</v>
      </c>
      <c r="F12" s="25" t="s">
        <v>15</v>
      </c>
      <c r="G12" s="25"/>
      <c r="H12" s="25" t="s">
        <v>16</v>
      </c>
      <c r="I12" s="25" t="s">
        <v>17</v>
      </c>
      <c r="J12" s="25" t="s">
        <v>18</v>
      </c>
      <c r="K12" s="25" t="s">
        <v>19</v>
      </c>
      <c r="L12" s="25" t="s">
        <v>20</v>
      </c>
      <c r="M12" s="25" t="s">
        <v>21</v>
      </c>
      <c r="N12" s="27" t="s">
        <v>22</v>
      </c>
    </row>
    <row r="13" spans="1:14" x14ac:dyDescent="0.25">
      <c r="A13" s="35"/>
      <c r="B13" s="31"/>
      <c r="C13" s="31"/>
      <c r="D13" s="26"/>
      <c r="E13" s="26"/>
      <c r="F13" s="7" t="s">
        <v>23</v>
      </c>
      <c r="G13" s="7" t="s">
        <v>24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Dinámica</v>
      </c>
      <c r="B14" s="9"/>
      <c r="C14" s="9" t="str">
        <f>'1'!C14</f>
        <v>302A</v>
      </c>
      <c r="D14" s="9" t="str">
        <f>'1'!D14</f>
        <v>IEM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Dinámica</v>
      </c>
      <c r="B15" s="9"/>
      <c r="C15" s="9" t="str">
        <f>'1'!C15</f>
        <v>302B</v>
      </c>
      <c r="D15" s="9" t="str">
        <f>'1'!D15</f>
        <v>IEM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Proyectos de Manufactura</v>
      </c>
      <c r="B16" s="9"/>
      <c r="C16" s="9" t="str">
        <f>'1'!C16</f>
        <v>702A</v>
      </c>
      <c r="D16" s="9" t="str">
        <f>'1'!D16</f>
        <v>IEM</v>
      </c>
      <c r="E16" s="9">
        <f>'1'!E16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28</v>
      </c>
      <c r="C33" s="36"/>
      <c r="D33" s="36"/>
      <c r="G33" s="21" t="s">
        <v>29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JOEL FRANCISCO PAVA CHIPOL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Ago-Dic 2022</v>
      </c>
      <c r="M8" s="33"/>
      <c r="N8" s="33"/>
    </row>
    <row r="10" spans="1:14" x14ac:dyDescent="0.25">
      <c r="A10" s="4" t="s">
        <v>9</v>
      </c>
      <c r="B10" s="33" t="str">
        <f>'1'!B10</f>
        <v>JOEL FRANCISCO PAVA CHIPOL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10</v>
      </c>
      <c r="B12" s="30" t="s">
        <v>11</v>
      </c>
      <c r="C12" s="30" t="s">
        <v>12</v>
      </c>
      <c r="D12" s="25" t="s">
        <v>13</v>
      </c>
      <c r="E12" s="25" t="s">
        <v>14</v>
      </c>
      <c r="F12" s="25" t="s">
        <v>15</v>
      </c>
      <c r="G12" s="25"/>
      <c r="H12" s="25" t="s">
        <v>16</v>
      </c>
      <c r="I12" s="25" t="s">
        <v>17</v>
      </c>
      <c r="J12" s="25" t="s">
        <v>18</v>
      </c>
      <c r="K12" s="25" t="s">
        <v>19</v>
      </c>
      <c r="L12" s="25" t="s">
        <v>20</v>
      </c>
      <c r="M12" s="25" t="s">
        <v>21</v>
      </c>
      <c r="N12" s="27" t="s">
        <v>22</v>
      </c>
    </row>
    <row r="13" spans="1:14" x14ac:dyDescent="0.25">
      <c r="A13" s="35"/>
      <c r="B13" s="31"/>
      <c r="C13" s="31"/>
      <c r="D13" s="26"/>
      <c r="E13" s="26"/>
      <c r="F13" s="7" t="s">
        <v>23</v>
      </c>
      <c r="G13" s="7" t="s">
        <v>24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Dinámica</v>
      </c>
      <c r="B14" s="9"/>
      <c r="C14" s="9" t="str">
        <f>'1'!C14</f>
        <v>302A</v>
      </c>
      <c r="D14" s="9" t="str">
        <f>'1'!D14</f>
        <v>IEM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Dinámica</v>
      </c>
      <c r="B15" s="9"/>
      <c r="C15" s="9" t="str">
        <f>'1'!C15</f>
        <v>302B</v>
      </c>
      <c r="D15" s="9" t="str">
        <f>'1'!D15</f>
        <v>IEM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Proyectos de Manufactura</v>
      </c>
      <c r="B16" s="9"/>
      <c r="C16" s="9" t="str">
        <f>'1'!C16</f>
        <v>702A</v>
      </c>
      <c r="D16" s="9" t="str">
        <f>'1'!D16</f>
        <v>IEM</v>
      </c>
      <c r="E16" s="9">
        <f>'1'!E16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28</v>
      </c>
      <c r="C33" s="36"/>
      <c r="D33" s="36"/>
      <c r="G33" s="21" t="s">
        <v>29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JOEL FRANCISCO PAVA CHIPOL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30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Ago-Dic 2022</v>
      </c>
      <c r="M8" s="33"/>
      <c r="N8" s="33"/>
    </row>
    <row r="10" spans="1:14" x14ac:dyDescent="0.25">
      <c r="A10" s="4" t="s">
        <v>9</v>
      </c>
      <c r="B10" s="33" t="str">
        <f>'1'!B10</f>
        <v>JOEL FRANCISCO PAVA CHIPOL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10</v>
      </c>
      <c r="B12" s="30" t="s">
        <v>11</v>
      </c>
      <c r="C12" s="30" t="s">
        <v>12</v>
      </c>
      <c r="D12" s="25" t="s">
        <v>13</v>
      </c>
      <c r="E12" s="25" t="s">
        <v>14</v>
      </c>
      <c r="F12" s="25" t="s">
        <v>15</v>
      </c>
      <c r="G12" s="25"/>
      <c r="H12" s="25" t="s">
        <v>16</v>
      </c>
      <c r="I12" s="25" t="s">
        <v>17</v>
      </c>
      <c r="J12" s="25" t="s">
        <v>18</v>
      </c>
      <c r="K12" s="25" t="s">
        <v>19</v>
      </c>
      <c r="L12" s="25" t="s">
        <v>20</v>
      </c>
      <c r="M12" s="25" t="s">
        <v>21</v>
      </c>
      <c r="N12" s="27" t="s">
        <v>22</v>
      </c>
    </row>
    <row r="13" spans="1:14" x14ac:dyDescent="0.25">
      <c r="A13" s="35"/>
      <c r="B13" s="31"/>
      <c r="C13" s="31"/>
      <c r="D13" s="26"/>
      <c r="E13" s="26"/>
      <c r="F13" s="7" t="s">
        <v>23</v>
      </c>
      <c r="G13" s="7" t="s">
        <v>24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Dinámica</v>
      </c>
      <c r="B14" s="9"/>
      <c r="C14" s="9" t="str">
        <f>'1'!C14</f>
        <v>302A</v>
      </c>
      <c r="D14" s="9" t="str">
        <f>'1'!D14</f>
        <v>IEM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Dinámica</v>
      </c>
      <c r="B15" s="9"/>
      <c r="C15" s="9" t="str">
        <f>'1'!C15</f>
        <v>302B</v>
      </c>
      <c r="D15" s="9" t="str">
        <f>'1'!D15</f>
        <v>IEM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Proyectos de Manufactura</v>
      </c>
      <c r="B16" s="9"/>
      <c r="C16" s="9" t="str">
        <f>'1'!C16</f>
        <v>702A</v>
      </c>
      <c r="D16" s="9" t="str">
        <f>'1'!D16</f>
        <v>IEM</v>
      </c>
      <c r="E16" s="9">
        <f>'1'!E16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28</v>
      </c>
      <c r="C33" s="36"/>
      <c r="D33" s="36"/>
      <c r="G33" s="21" t="s">
        <v>29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JOEL FRANCISCO PAVA CHIPOL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Joel chipol</cp:lastModifiedBy>
  <cp:revision/>
  <dcterms:created xsi:type="dcterms:W3CDTF">2021-11-22T14:45:25Z</dcterms:created>
  <dcterms:modified xsi:type="dcterms:W3CDTF">2022-10-18T16:51:14Z</dcterms:modified>
  <cp:category/>
  <cp:contentStatus/>
</cp:coreProperties>
</file>