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SEMESTRE AGOSTO 22-ENERO 23\REPORTES AGO-DIC 22\"/>
    </mc:Choice>
  </mc:AlternateContent>
  <bookViews>
    <workbookView xWindow="0" yWindow="0" windowWidth="20490" windowHeight="775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2" l="1"/>
  <c r="I15" i="22"/>
  <c r="I14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6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<sst xmlns="http://schemas.openxmlformats.org/spreadsheetml/2006/main" count="193" uniqueCount="45">
  <si>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</si>
  <si>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</si>
  <si>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</si>
  <si>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</si>
  <si>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</si>
  <si>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</si>
  <si>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</si>
  <si>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</si>
  <si>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</si>
  <si>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</si>
  <si>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</si>
  <si>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</si>
  <si>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</si>
  <si>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</si>
  <si>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</si>
  <si>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</si>
  <si>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</si>
  <si>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</si>
  <si>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</si>
  <si>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</si>
  <si>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</si>
  <si>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</si>
  <si>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</si>
  <si>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</si>
  <si>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</si>
  <si>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</si>
  <si>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</si>
  <si>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</si>
  <si>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</si>
  <si>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</si>
  <si>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</si>
  <si>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</si>
  <si>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</si>
  <si>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SEPTIEMBRE 22-ENERO 23</t>
  </si>
  <si>
    <t>FUNDAMENTOS DE INVESTIGACIÓN</t>
  </si>
  <si>
    <t>IGEM</t>
  </si>
  <si>
    <t>DESARROLLO HUMANO</t>
  </si>
  <si>
    <t>L.C. ANA KARENINA CÓRDOBA FERMÁN</t>
  </si>
  <si>
    <t>DESARROLLO DE LA COMPETITIVIDAD EMPRESARIAL</t>
  </si>
  <si>
    <t>II</t>
  </si>
  <si>
    <t>107-B</t>
  </si>
  <si>
    <t>107-A</t>
  </si>
  <si>
    <t>907-A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</si>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</sst>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22" sqref="Q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2</v>
      </c>
      <c r="I8" s="36" t="s">
        <v>7</v>
      </c>
      <c r="J8" s="36"/>
      <c r="K8" s="36"/>
      <c r="L8" s="30" t="s">
        <v>33</v>
      </c>
      <c r="M8" s="30"/>
      <c r="N8" s="30"/>
    </row>
    <row r="10" spans="1:14" x14ac:dyDescent="0.2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34</v>
      </c>
      <c r="B14" s="9" t="s">
        <v>21</v>
      </c>
      <c r="C14" s="21" t="s">
        <v>40</v>
      </c>
      <c r="D14" s="9" t="s">
        <v>35</v>
      </c>
      <c r="E14" s="9">
        <v>24</v>
      </c>
      <c r="F14" s="9">
        <v>19</v>
      </c>
      <c r="G14" s="9">
        <v>5</v>
      </c>
      <c r="H14" s="10"/>
      <c r="I14" s="9">
        <f t="shared" ref="I14:I28" si="0">(E14-SUM(F14:G14))-K14</f>
        <v>0</v>
      </c>
      <c r="J14" s="10"/>
      <c r="K14" s="9"/>
      <c r="L14" s="10"/>
      <c r="M14" s="9">
        <v>87</v>
      </c>
      <c r="N14" s="15">
        <v>0.13</v>
      </c>
    </row>
    <row r="15" spans="1:14" s="11" customFormat="1" x14ac:dyDescent="0.2">
      <c r="A15" s="8" t="s">
        <v>36</v>
      </c>
      <c r="B15" s="9" t="s">
        <v>21</v>
      </c>
      <c r="C15" s="21" t="s">
        <v>41</v>
      </c>
      <c r="D15" s="9" t="s">
        <v>35</v>
      </c>
      <c r="E15" s="9">
        <v>40</v>
      </c>
      <c r="F15" s="9">
        <v>28</v>
      </c>
      <c r="G15" s="9">
        <v>12</v>
      </c>
      <c r="H15" s="10"/>
      <c r="I15" s="9">
        <f t="shared" si="0"/>
        <v>0</v>
      </c>
      <c r="J15" s="10"/>
      <c r="K15" s="9"/>
      <c r="L15" s="10"/>
      <c r="M15" s="9">
        <v>70</v>
      </c>
      <c r="N15" s="15">
        <v>0.3</v>
      </c>
    </row>
    <row r="16" spans="1:14" s="11" customFormat="1" ht="25.5" x14ac:dyDescent="0.2">
      <c r="A16" s="8" t="s">
        <v>38</v>
      </c>
      <c r="B16" s="9" t="s">
        <v>21</v>
      </c>
      <c r="C16" s="21" t="s">
        <v>42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>
        <v>100</v>
      </c>
      <c r="N16" s="15">
        <v>0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49</v>
      </c>
      <c r="G28" s="17">
        <f>SUM(G14:G27)</f>
        <v>17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85.666666666666671</v>
      </c>
      <c r="N28" s="19">
        <f>AVERAGE(N14:N27)</f>
        <v>0.14333333333333334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DINORAH MARTÍNEZ PELAYO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22-ENERO 23</v>
      </c>
      <c r="M8" s="30"/>
      <c r="N8" s="30"/>
    </row>
    <row r="10" spans="1:14" x14ac:dyDescent="0.2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34</v>
      </c>
      <c r="B14" s="9" t="s">
        <v>39</v>
      </c>
      <c r="C14" s="9" t="s">
        <v>40</v>
      </c>
      <c r="D14" s="9" t="s">
        <v>35</v>
      </c>
      <c r="E14" s="9">
        <v>25</v>
      </c>
      <c r="F14" s="9">
        <v>24</v>
      </c>
      <c r="G14" s="9">
        <v>1</v>
      </c>
      <c r="H14" s="10"/>
      <c r="I14" s="9">
        <f t="shared" ref="I14:I16" si="0">(E14-SUM(F14:G14))-K14</f>
        <v>0</v>
      </c>
      <c r="J14" s="10"/>
      <c r="K14" s="9"/>
      <c r="L14" s="10"/>
      <c r="M14" s="9">
        <v>95.8</v>
      </c>
      <c r="N14" s="15">
        <v>4.1599999999999998E-2</v>
      </c>
    </row>
    <row r="15" spans="1:14" s="11" customFormat="1" x14ac:dyDescent="0.2">
      <c r="A15" s="8" t="s">
        <v>36</v>
      </c>
      <c r="B15" s="9" t="s">
        <v>39</v>
      </c>
      <c r="C15" s="9" t="s">
        <v>41</v>
      </c>
      <c r="D15" s="9" t="s">
        <v>35</v>
      </c>
      <c r="E15" s="9">
        <v>41</v>
      </c>
      <c r="F15" s="9">
        <v>34</v>
      </c>
      <c r="G15" s="9">
        <v>7</v>
      </c>
      <c r="H15" s="10"/>
      <c r="I15" s="9">
        <f t="shared" si="0"/>
        <v>0</v>
      </c>
      <c r="J15" s="10"/>
      <c r="K15" s="9"/>
      <c r="L15" s="10"/>
      <c r="M15" s="9">
        <v>96</v>
      </c>
      <c r="N15" s="15">
        <v>0.04</v>
      </c>
    </row>
    <row r="16" spans="1:14" s="11" customFormat="1" ht="25.5" x14ac:dyDescent="0.2">
      <c r="A16" s="8" t="s">
        <v>38</v>
      </c>
      <c r="B16" s="9" t="s">
        <v>39</v>
      </c>
      <c r="C16" s="9" t="s">
        <v>42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>
        <v>100</v>
      </c>
      <c r="N16" s="15">
        <v>0</v>
      </c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60</v>
      </c>
      <c r="G28" s="17">
        <f>SUM(G14:G27)</f>
        <v>8</v>
      </c>
      <c r="H28" s="18">
        <f>SUM(F28:G28)/E28</f>
        <v>1</v>
      </c>
      <c r="I28" s="17">
        <f t="shared" si="2"/>
        <v>0</v>
      </c>
      <c r="J28" s="18">
        <f t="shared" si="3"/>
        <v>0</v>
      </c>
      <c r="K28" s="17">
        <f>SUM(K14:K27)</f>
        <v>0</v>
      </c>
      <c r="L28" s="18">
        <f t="shared" si="4"/>
        <v>0</v>
      </c>
      <c r="M28" s="17">
        <f>AVERAGE(M14:M27)</f>
        <v>97.266666666666666</v>
      </c>
      <c r="N28" s="19">
        <f>AVERAGE(N14:N27)</f>
        <v>2.7200000000000002E-2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2" zoomScale="85" zoomScaleNormal="85" zoomScaleSheetLayoutView="100" workbookViewId="0">
      <selection activeCell="J38" sqref="J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22-ENERO 23</v>
      </c>
      <c r="M8" s="30"/>
      <c r="N8" s="30"/>
    </row>
    <row r="10" spans="1:14" x14ac:dyDescent="0.2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INVESTIGACIÓN</v>
      </c>
      <c r="B14" s="9" t="s">
        <v>43</v>
      </c>
      <c r="C14" s="9" t="str">
        <f>'1'!C14</f>
        <v>107-B</v>
      </c>
      <c r="D14" s="9" t="str">
        <f>'1'!D14</f>
        <v>IGEM</v>
      </c>
      <c r="E14" s="9">
        <v>25</v>
      </c>
      <c r="F14" s="9">
        <v>24</v>
      </c>
      <c r="G14" s="9">
        <v>4</v>
      </c>
      <c r="H14" s="10"/>
      <c r="I14" s="9">
        <v>0</v>
      </c>
      <c r="J14" s="10"/>
      <c r="K14" s="9"/>
      <c r="L14" s="10"/>
      <c r="M14" s="9">
        <v>91.4</v>
      </c>
      <c r="N14" s="15">
        <v>8.5999999999999993E-2</v>
      </c>
    </row>
    <row r="15" spans="1:14" s="11" customFormat="1" x14ac:dyDescent="0.2">
      <c r="A15" s="9" t="str">
        <f>'1'!A15</f>
        <v>DESARROLLO HUMANO</v>
      </c>
      <c r="B15" s="9" t="s">
        <v>43</v>
      </c>
      <c r="C15" s="9" t="str">
        <f>'1'!C15</f>
        <v>107-A</v>
      </c>
      <c r="D15" s="9" t="str">
        <f>'1'!D15</f>
        <v>IGEM</v>
      </c>
      <c r="E15" s="9">
        <v>41</v>
      </c>
      <c r="F15" s="9">
        <v>30</v>
      </c>
      <c r="G15" s="9">
        <v>11</v>
      </c>
      <c r="H15" s="10"/>
      <c r="I15" s="9">
        <v>0</v>
      </c>
      <c r="J15" s="10"/>
      <c r="K15" s="9"/>
      <c r="L15" s="10"/>
      <c r="M15" s="9">
        <v>77.599999999999994</v>
      </c>
      <c r="N15" s="15">
        <v>0.224</v>
      </c>
    </row>
    <row r="16" spans="1:14" s="11" customFormat="1" ht="25.5" x14ac:dyDescent="0.2">
      <c r="A16" s="9" t="str">
        <f>'1'!A16</f>
        <v>DESARROLLO DE LA COMPETITIVIDAD EMPRESARIAL</v>
      </c>
      <c r="B16" s="9" t="s">
        <v>43</v>
      </c>
      <c r="C16" s="9" t="str">
        <f>'1'!C16</f>
        <v>907-A</v>
      </c>
      <c r="D16" s="9" t="str">
        <f>'1'!D16</f>
        <v>IGEM</v>
      </c>
      <c r="E16" s="9">
        <f>'1'!E16</f>
        <v>2</v>
      </c>
      <c r="F16" s="9">
        <v>2</v>
      </c>
      <c r="G16" s="9">
        <v>0</v>
      </c>
      <c r="H16" s="10"/>
      <c r="I16" s="9">
        <v>0</v>
      </c>
      <c r="J16" s="10"/>
      <c r="K16" s="9"/>
      <c r="L16" s="10"/>
      <c r="M16" s="22">
        <v>1</v>
      </c>
      <c r="N16" s="15">
        <v>0</v>
      </c>
    </row>
    <row r="17" spans="1:14" s="11" customFormat="1" x14ac:dyDescent="0.2">
      <c r="A17" s="9" t="s">
        <v>36</v>
      </c>
      <c r="B17" s="9" t="s">
        <v>44</v>
      </c>
      <c r="C17" s="9" t="s">
        <v>41</v>
      </c>
      <c r="D17" s="9" t="s">
        <v>35</v>
      </c>
      <c r="E17" s="9">
        <v>41</v>
      </c>
      <c r="F17" s="9">
        <v>31</v>
      </c>
      <c r="G17" s="9">
        <v>10</v>
      </c>
      <c r="H17" s="10"/>
      <c r="I17" s="9">
        <v>0</v>
      </c>
      <c r="J17" s="10"/>
      <c r="K17" s="9"/>
      <c r="L17" s="10"/>
      <c r="M17" s="9">
        <v>84</v>
      </c>
      <c r="N17" s="15">
        <v>0.16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4:L28" si="3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87</v>
      </c>
      <c r="G28" s="17">
        <f>SUM(G14:G27)</f>
        <v>25</v>
      </c>
      <c r="H28" s="18">
        <f>SUM(F28:G28)/E28</f>
        <v>1.0275229357798166</v>
      </c>
      <c r="I28" s="17">
        <f t="shared" si="1"/>
        <v>-3</v>
      </c>
      <c r="J28" s="18">
        <f t="shared" si="2"/>
        <v>-2.7522935779816515E-2</v>
      </c>
      <c r="K28" s="17">
        <f>SUM(K14:K27)</f>
        <v>0</v>
      </c>
      <c r="L28" s="18">
        <f t="shared" si="3"/>
        <v>0</v>
      </c>
      <c r="M28" s="17">
        <f>AVERAGE(M14:M27)</f>
        <v>63.5</v>
      </c>
      <c r="N28" s="19">
        <f>AVERAGE(N14:N27)</f>
        <v>0.11749999999999999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22-ENERO 23</v>
      </c>
      <c r="M8" s="30"/>
      <c r="N8" s="30"/>
    </row>
    <row r="10" spans="1:14" x14ac:dyDescent="0.2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107-B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HUMANO</v>
      </c>
      <c r="B15" s="9"/>
      <c r="C15" s="9" t="str">
        <f>'1'!C15</f>
        <v>107-A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907-A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22-ENERO 23</v>
      </c>
      <c r="M8" s="30"/>
      <c r="N8" s="30"/>
    </row>
    <row r="10" spans="1:14" x14ac:dyDescent="0.2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107-B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HUMANO</v>
      </c>
      <c r="B15" s="9"/>
      <c r="C15" s="9" t="str">
        <f>'1'!C15</f>
        <v>107-A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907-A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dcterms:created xsi:type="dcterms:W3CDTF">2021-11-22T14:45:25Z</dcterms:created>
  <dcterms:modified xsi:type="dcterms:W3CDTF">2022-12-02T16:20:19Z</dcterms:modified>
  <cp:category/>
  <cp:contentStatus/>
</cp:coreProperties>
</file>