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xr:revisionPtr revIDLastSave="0" documentId="13_ncr:1_{BE67B64D-C266-4989-9BFD-F87805CFD71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D16" i="24"/>
  <c r="C16" i="24"/>
  <c r="A16" i="24"/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6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<sst xmlns="http://schemas.openxmlformats.org/spreadsheetml/2006/main" count="200" uniqueCount="46">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</sst>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34</v>
      </c>
      <c r="B14" s="9" t="s">
        <v>39</v>
      </c>
      <c r="C14" s="9" t="s">
        <v>40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>
        <v>96</v>
      </c>
      <c r="N14" s="15">
        <v>4.1599999999999998E-2</v>
      </c>
    </row>
    <row r="15" spans="1:14" s="11" customFormat="1" x14ac:dyDescent="0.2">
      <c r="A15" s="8" t="s">
        <v>36</v>
      </c>
      <c r="B15" s="9" t="s">
        <v>39</v>
      </c>
      <c r="C15" s="9" t="s">
        <v>41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>
        <v>96</v>
      </c>
      <c r="N15" s="15">
        <v>0.04</v>
      </c>
    </row>
    <row r="16" spans="1:14" s="11" customFormat="1" ht="25.5" x14ac:dyDescent="0.2">
      <c r="A16" s="8" t="s">
        <v>38</v>
      </c>
      <c r="B16" s="9" t="s">
        <v>39</v>
      </c>
      <c r="C16" s="9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97.333333333333329</v>
      </c>
      <c r="N28" s="19">
        <f>AVERAGE(N14:N27)</f>
        <v>2.7200000000000002E-2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INVESTIGACIÓN</v>
      </c>
      <c r="B14" s="9" t="s">
        <v>43</v>
      </c>
      <c r="C14" s="9" t="str">
        <f>'1'!C14</f>
        <v>107-B</v>
      </c>
      <c r="D14" s="9" t="str">
        <f>'1'!D14</f>
        <v>IGEM</v>
      </c>
      <c r="E14" s="9">
        <v>25</v>
      </c>
      <c r="F14" s="9">
        <v>23</v>
      </c>
      <c r="G14" s="9">
        <v>2</v>
      </c>
      <c r="H14" s="10"/>
      <c r="I14" s="9">
        <v>0</v>
      </c>
      <c r="J14" s="10"/>
      <c r="K14" s="9"/>
      <c r="L14" s="10"/>
      <c r="M14" s="9">
        <v>91.4</v>
      </c>
      <c r="N14" s="15">
        <v>0.09</v>
      </c>
    </row>
    <row r="15" spans="1:14" s="11" customFormat="1" x14ac:dyDescent="0.2">
      <c r="A15" s="9" t="str">
        <f>'1'!A15</f>
        <v>DESARROLLO HUMANO</v>
      </c>
      <c r="B15" s="9" t="s">
        <v>43</v>
      </c>
      <c r="C15" s="9" t="str">
        <f>'1'!C15</f>
        <v>107-A</v>
      </c>
      <c r="D15" s="9" t="str">
        <f>'1'!D15</f>
        <v>IGEM</v>
      </c>
      <c r="E15" s="9">
        <v>41</v>
      </c>
      <c r="F15" s="9">
        <v>33</v>
      </c>
      <c r="G15" s="9">
        <v>8</v>
      </c>
      <c r="H15" s="10"/>
      <c r="I15" s="9">
        <v>0</v>
      </c>
      <c r="J15" s="10"/>
      <c r="K15" s="9"/>
      <c r="L15" s="10"/>
      <c r="M15" s="9">
        <v>77.599999999999994</v>
      </c>
      <c r="N15" s="15">
        <v>0.22</v>
      </c>
    </row>
    <row r="16" spans="1:14" s="11" customFormat="1" ht="25.5" x14ac:dyDescent="0.2">
      <c r="A16" s="9" t="str">
        <f>'1'!A16</f>
        <v>DESARROLLO DE LA COMPETITIVIDAD EMPRESARIAL</v>
      </c>
      <c r="B16" s="9" t="s">
        <v>43</v>
      </c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/>
      <c r="I16" s="9">
        <v>0</v>
      </c>
      <c r="J16" s="10"/>
      <c r="K16" s="9"/>
      <c r="L16" s="10"/>
      <c r="M16" s="22">
        <v>1</v>
      </c>
      <c r="N16" s="15">
        <v>0</v>
      </c>
    </row>
    <row r="17" spans="1:14" s="11" customFormat="1" x14ac:dyDescent="0.2">
      <c r="A17" s="9" t="s">
        <v>36</v>
      </c>
      <c r="B17" s="9" t="s">
        <v>44</v>
      </c>
      <c r="C17" s="9" t="s">
        <v>41</v>
      </c>
      <c r="D17" s="9" t="s">
        <v>35</v>
      </c>
      <c r="E17" s="9">
        <v>41</v>
      </c>
      <c r="F17" s="9">
        <v>31</v>
      </c>
      <c r="G17" s="9">
        <v>10</v>
      </c>
      <c r="H17" s="10"/>
      <c r="I17" s="9">
        <v>0</v>
      </c>
      <c r="J17" s="10"/>
      <c r="K17" s="9"/>
      <c r="L17" s="10"/>
      <c r="M17" s="9">
        <v>84</v>
      </c>
      <c r="N17" s="15">
        <v>0.16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89</v>
      </c>
      <c r="G28" s="17">
        <f>SUM(G14:G27)</f>
        <v>20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63.5</v>
      </c>
      <c r="N28" s="19">
        <f>AVERAGE(N14:N27)</f>
        <v>0.11749999999999999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INVESTIGACIÓN</v>
      </c>
      <c r="B14" s="9" t="s">
        <v>44</v>
      </c>
      <c r="C14" s="9" t="str">
        <f>'1'!C14</f>
        <v>107-B</v>
      </c>
      <c r="D14" s="9" t="str">
        <f>'1'!D14</f>
        <v>IGEM</v>
      </c>
      <c r="E14" s="9">
        <v>25</v>
      </c>
      <c r="F14" s="9">
        <v>22</v>
      </c>
      <c r="G14" s="9">
        <v>3</v>
      </c>
      <c r="H14" s="10"/>
      <c r="I14" s="9">
        <v>0</v>
      </c>
      <c r="J14" s="10"/>
      <c r="K14" s="9"/>
      <c r="L14" s="10"/>
      <c r="M14" s="22">
        <v>0.86</v>
      </c>
      <c r="N14" s="15">
        <v>0.14000000000000001</v>
      </c>
    </row>
    <row r="15" spans="1:14" s="11" customFormat="1" x14ac:dyDescent="0.2">
      <c r="A15" s="9" t="str">
        <f>'1'!A15</f>
        <v>DESARROLLO HUMANO</v>
      </c>
      <c r="B15" s="9" t="s">
        <v>45</v>
      </c>
      <c r="C15" s="9" t="str">
        <f>'1'!C15</f>
        <v>107-A</v>
      </c>
      <c r="D15" s="9" t="str">
        <f>'1'!D15</f>
        <v>IGEM</v>
      </c>
      <c r="E15" s="9">
        <v>41</v>
      </c>
      <c r="F15" s="9">
        <v>34</v>
      </c>
      <c r="G15" s="9">
        <v>7</v>
      </c>
      <c r="H15" s="10"/>
      <c r="I15" s="9">
        <v>0</v>
      </c>
      <c r="J15" s="10"/>
      <c r="K15" s="9"/>
      <c r="L15" s="10"/>
      <c r="M15" s="9">
        <v>87</v>
      </c>
      <c r="N15" s="15">
        <v>0.13</v>
      </c>
    </row>
    <row r="16" spans="1:14" s="11" customFormat="1" ht="25.5" x14ac:dyDescent="0.2">
      <c r="A16" s="9" t="str">
        <f>'1'!A16</f>
        <v>DESARROLLO DE LA COMPETITIVIDAD EMPRESARIAL</v>
      </c>
      <c r="B16" s="9" t="s">
        <v>44</v>
      </c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/>
      <c r="I16" s="9">
        <v>0</v>
      </c>
      <c r="J16" s="10"/>
      <c r="K16" s="9"/>
      <c r="L16" s="10"/>
      <c r="M16" s="22">
        <v>1</v>
      </c>
      <c r="N16" s="15">
        <v>0</v>
      </c>
    </row>
    <row r="17" spans="1:14" s="11" customFormat="1" ht="25.5" x14ac:dyDescent="0.2">
      <c r="A17" s="9" t="s">
        <v>38</v>
      </c>
      <c r="B17" s="9" t="s">
        <v>45</v>
      </c>
      <c r="C17" s="9" t="s">
        <v>42</v>
      </c>
      <c r="D17" s="9" t="s">
        <v>35</v>
      </c>
      <c r="E17" s="9">
        <v>2</v>
      </c>
      <c r="F17" s="9">
        <v>2</v>
      </c>
      <c r="G17" s="9">
        <v>0</v>
      </c>
      <c r="H17" s="10"/>
      <c r="I17" s="9">
        <v>0</v>
      </c>
      <c r="J17" s="10"/>
      <c r="K17" s="9"/>
      <c r="L17" s="10"/>
      <c r="M17" s="22">
        <v>1</v>
      </c>
      <c r="N17" s="15">
        <v>0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60</v>
      </c>
      <c r="G28" s="17">
        <f>SUM(G14:G27)</f>
        <v>10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22.465</v>
      </c>
      <c r="N28" s="19">
        <f>AVERAGE(N14:N27)</f>
        <v>6.7500000000000004E-2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22-ENERO 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58</v>
      </c>
      <c r="G28" s="17">
        <f>SUM(G14:G27)</f>
        <v>0</v>
      </c>
      <c r="H28" s="18">
        <f>SUM(F28:G28)/E28</f>
        <v>0.8529411764705882</v>
      </c>
      <c r="I28" s="17">
        <f t="shared" si="1"/>
        <v>10</v>
      </c>
      <c r="J28" s="18">
        <f t="shared" si="2"/>
        <v>0.14705882352941177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2023-01-16T21:12:06Z</dcterms:modified>
  <cp:category/>
  <cp:contentStatus/>
</cp:coreProperties>
</file>