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Lenovo\Documents\SEMESTRE AGOSTO 22-ENERO 23\REPORTES AGO-DIC 22\"/>
    </mc:Choice>
  </mc:AlternateContent>
  <xr:revisionPtr revIDLastSave="0" documentId="13_ncr:1_{BE67B64D-C266-4989-9BFD-F87805CFD713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24" l="1"/>
  <c r="D16" i="24"/>
  <c r="C16" i="24"/>
  <c r="A16" i="24"/>
  <c r="I16" i="22" l="1"/>
  <c r="I15" i="22"/>
  <c r="I14" i="22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D15" i="24"/>
  <c r="C15" i="24"/>
  <c r="A15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6" i="23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I16" i="10"/>
  <c r="I15" i="10"/>
  <c r="I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8" i="24"/>
  <c r="L19" i="24"/>
  <c r="L20" i="24"/>
  <c r="L21" i="24"/>
  <c r="L22" i="24"/>
  <c r="L23" i="24"/>
  <c r="L24" i="24"/>
  <c r="L25" i="24"/>
  <c r="L26" i="24"/>
  <c r="L27" i="24"/>
  <c r="H18" i="24"/>
  <c r="H19" i="24"/>
  <c r="H20" i="24"/>
  <c r="H21" i="24"/>
  <c r="H22" i="24"/>
  <c r="H23" i="24"/>
  <c r="H24" i="24"/>
  <c r="H25" i="24"/>
  <c r="H26" i="24"/>
  <c r="H27" i="24"/>
  <c r="E28" i="24"/>
  <c r="L18" i="23"/>
  <c r="L19" i="23"/>
  <c r="L20" i="23"/>
  <c r="L21" i="23"/>
  <c r="L22" i="23"/>
  <c r="L23" i="23"/>
  <c r="L24" i="23"/>
  <c r="L25" i="23"/>
  <c r="L26" i="23"/>
  <c r="L2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<sst xmlns="http://schemas.openxmlformats.org/spreadsheetml/2006/main" count="200" uniqueCount="46">
  <si>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</si>
  <si>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</si>
  <si>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</si>
  <si>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</si>
  <si>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</si>
  <si>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</si>
  <si>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</si>
  <si>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</si>
  <si>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</si>
  <si>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</si>
  <si>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</si>
  <si>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</si>
  <si>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</si>
  <si>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</si>
  <si>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</si>
  <si>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</si>
  <si>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</si>
  <si>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</si>
  <si>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</si>
  <si>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</si>
  <si>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</si>
  <si>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</si>
  <si>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</si>
  <si>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</si>
  <si>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</si>
  <si>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</si>
  <si>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</si>
  <si>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</si>
  <si>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</si>
  <si>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</si>
  <si>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</si>
  <si>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</si>
  <si>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M.E. DINORAH MARTÍNEZ PELAYO</t>
  </si>
  <si>
    <t>SEPTIEMBRE 22-ENERO 23</t>
  </si>
  <si>
    <t>FUNDAMENTOS DE INVESTIGACIÓN</t>
  </si>
  <si>
    <t>IGEM</t>
  </si>
  <si>
    <t>DESARROLLO HUMANO</t>
  </si>
  <si>
    <t>L.C. ANA KARENINA CÓRDOBA FERMÁN</t>
  </si>
  <si>
    <t>DESARROLLO DE LA COMPETITIVIDAD EMPRESARIAL</t>
  </si>
  <si>
    <t>II</t>
  </si>
  <si>
    <t>107-B</t>
  </si>
  <si>
    <t>107-A</t>
  </si>
  <si>
    <t>907-A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</si>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</sst>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257736</xdr:colOff>
      <xdr:row>33</xdr:row>
      <xdr:rowOff>65259</xdr:rowOff>
    </xdr:from>
    <xdr:to>
      <xdr:col>3</xdr:col>
      <xdr:colOff>915893</xdr:colOff>
      <xdr:row>33</xdr:row>
      <xdr:rowOff>783091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35089" y="7494759"/>
          <a:ext cx="1509804" cy="717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33</xdr:row>
      <xdr:rowOff>11205</xdr:rowOff>
    </xdr:from>
    <xdr:to>
      <xdr:col>3</xdr:col>
      <xdr:colOff>1285687</xdr:colOff>
      <xdr:row>33</xdr:row>
      <xdr:rowOff>729037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81618" y="7474323"/>
          <a:ext cx="1509804" cy="7178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168088</xdr:colOff>
      <xdr:row>33</xdr:row>
      <xdr:rowOff>44824</xdr:rowOff>
    </xdr:from>
    <xdr:to>
      <xdr:col>3</xdr:col>
      <xdr:colOff>1173628</xdr:colOff>
      <xdr:row>33</xdr:row>
      <xdr:rowOff>762656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59206" y="7507942"/>
          <a:ext cx="1509804" cy="7178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0" zoomScale="85" zoomScaleNormal="85" zoomScaleSheetLayoutView="100" workbookViewId="0">
      <selection activeCell="Q22" sqref="Q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140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 t="s">
        <v>4</v>
      </c>
      <c r="C8" s="35"/>
      <c r="D8" s="14" t="s">
        <v>5</v>
      </c>
      <c r="E8" s="5">
        <v>2</v>
      </c>
      <c r="G8" s="4" t="s">
        <v>6</v>
      </c>
      <c r="H8" s="5">
        <v>2</v>
      </c>
      <c r="I8" s="34" t="s">
        <v>7</v>
      </c>
      <c r="J8" s="34"/>
      <c r="K8" s="34"/>
      <c r="L8" s="35" t="s">
        <v>33</v>
      </c>
      <c r="M8" s="35"/>
      <c r="N8" s="35"/>
    </row>
    <row r="10" spans="1:14" x14ac:dyDescent="0.2">
      <c r="A10" s="4" t="s">
        <v>8</v>
      </c>
      <c r="B10" s="35" t="s">
        <v>32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8" t="s">
        <v>34</v>
      </c>
      <c r="B14" s="9" t="s">
        <v>21</v>
      </c>
      <c r="C14" s="21" t="s">
        <v>40</v>
      </c>
      <c r="D14" s="9" t="s">
        <v>35</v>
      </c>
      <c r="E14" s="9">
        <v>24</v>
      </c>
      <c r="F14" s="9">
        <v>19</v>
      </c>
      <c r="G14" s="9">
        <v>5</v>
      </c>
      <c r="H14" s="10"/>
      <c r="I14" s="9">
        <f t="shared" ref="I14:I28" si="0">(E14-SUM(F14:G14))-K14</f>
        <v>0</v>
      </c>
      <c r="J14" s="10"/>
      <c r="K14" s="9"/>
      <c r="L14" s="10"/>
      <c r="M14" s="9">
        <v>87</v>
      </c>
      <c r="N14" s="15">
        <v>0.13</v>
      </c>
    </row>
    <row r="15" spans="1:14" s="11" customFormat="1" x14ac:dyDescent="0.2">
      <c r="A15" s="8" t="s">
        <v>36</v>
      </c>
      <c r="B15" s="9" t="s">
        <v>21</v>
      </c>
      <c r="C15" s="21" t="s">
        <v>41</v>
      </c>
      <c r="D15" s="9" t="s">
        <v>35</v>
      </c>
      <c r="E15" s="9">
        <v>40</v>
      </c>
      <c r="F15" s="9">
        <v>28</v>
      </c>
      <c r="G15" s="9">
        <v>12</v>
      </c>
      <c r="H15" s="10"/>
      <c r="I15" s="9">
        <f t="shared" si="0"/>
        <v>0</v>
      </c>
      <c r="J15" s="10"/>
      <c r="K15" s="9"/>
      <c r="L15" s="10"/>
      <c r="M15" s="9">
        <v>70</v>
      </c>
      <c r="N15" s="15">
        <v>0.3</v>
      </c>
    </row>
    <row r="16" spans="1:14" s="11" customFormat="1" ht="25.5" x14ac:dyDescent="0.2">
      <c r="A16" s="8" t="s">
        <v>38</v>
      </c>
      <c r="B16" s="9" t="s">
        <v>21</v>
      </c>
      <c r="C16" s="21" t="s">
        <v>42</v>
      </c>
      <c r="D16" s="9" t="s">
        <v>35</v>
      </c>
      <c r="E16" s="9">
        <v>2</v>
      </c>
      <c r="F16" s="9">
        <v>2</v>
      </c>
      <c r="G16" s="9">
        <v>0</v>
      </c>
      <c r="H16" s="10"/>
      <c r="I16" s="9">
        <f t="shared" si="0"/>
        <v>0</v>
      </c>
      <c r="J16" s="10"/>
      <c r="K16" s="9"/>
      <c r="L16" s="10"/>
      <c r="M16" s="9">
        <v>100</v>
      </c>
      <c r="N16" s="15">
        <v>0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ref="H17:H27" si="1">F17/E17</f>
        <v>#DIV/0!</v>
      </c>
      <c r="I17" s="9">
        <f t="shared" si="0"/>
        <v>0</v>
      </c>
      <c r="J17" s="10" t="e">
        <f t="shared" ref="J17:J28" si="2">I17/E17</f>
        <v>#DIV/0!</v>
      </c>
      <c r="K17" s="9"/>
      <c r="L17" s="10" t="e">
        <f t="shared" ref="L17:L28" si="3">K17/E17</f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1"/>
        <v>#DIV/0!</v>
      </c>
      <c r="I18" s="9">
        <f t="shared" si="0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1"/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1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1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1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1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49</v>
      </c>
      <c r="G28" s="17">
        <f>SUM(G14:G27)</f>
        <v>17</v>
      </c>
      <c r="H28" s="18">
        <f>SUM(F28:G28)/E28</f>
        <v>1</v>
      </c>
      <c r="I28" s="17">
        <f t="shared" si="0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85.666666666666671</v>
      </c>
      <c r="N28" s="19">
        <f>AVERAGE(N14:N27)</f>
        <v>0.14333333333333334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DINORAH MARTÍNEZ PELAYO</v>
      </c>
      <c r="C37" s="41"/>
      <c r="D37" s="41"/>
      <c r="E37" s="13"/>
      <c r="F37" s="13"/>
      <c r="G37" s="41" t="s">
        <v>37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SEPTIEMBRE 22-ENERO 23</v>
      </c>
      <c r="M8" s="35"/>
      <c r="N8" s="35"/>
    </row>
    <row r="10" spans="1:14" x14ac:dyDescent="0.2">
      <c r="A10" s="4" t="s">
        <v>8</v>
      </c>
      <c r="B10" s="35" t="str">
        <f>'1'!B10</f>
        <v>M.E. DINORAH MARTÍNEZ PELAYO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8" t="s">
        <v>34</v>
      </c>
      <c r="B14" s="9" t="s">
        <v>39</v>
      </c>
      <c r="C14" s="9" t="s">
        <v>40</v>
      </c>
      <c r="D14" s="9" t="s">
        <v>35</v>
      </c>
      <c r="E14" s="9">
        <v>25</v>
      </c>
      <c r="F14" s="9">
        <v>24</v>
      </c>
      <c r="G14" s="9">
        <v>1</v>
      </c>
      <c r="H14" s="10"/>
      <c r="I14" s="9">
        <f t="shared" ref="I14:I16" si="0">(E14-SUM(F14:G14))-K14</f>
        <v>0</v>
      </c>
      <c r="J14" s="10"/>
      <c r="K14" s="9"/>
      <c r="L14" s="10"/>
      <c r="M14" s="9">
        <v>96</v>
      </c>
      <c r="N14" s="15">
        <v>4.1599999999999998E-2</v>
      </c>
    </row>
    <row r="15" spans="1:14" s="11" customFormat="1" x14ac:dyDescent="0.2">
      <c r="A15" s="8" t="s">
        <v>36</v>
      </c>
      <c r="B15" s="9" t="s">
        <v>39</v>
      </c>
      <c r="C15" s="9" t="s">
        <v>41</v>
      </c>
      <c r="D15" s="9" t="s">
        <v>35</v>
      </c>
      <c r="E15" s="9">
        <v>41</v>
      </c>
      <c r="F15" s="9">
        <v>34</v>
      </c>
      <c r="G15" s="9">
        <v>7</v>
      </c>
      <c r="H15" s="10"/>
      <c r="I15" s="9">
        <f t="shared" si="0"/>
        <v>0</v>
      </c>
      <c r="J15" s="10"/>
      <c r="K15" s="9"/>
      <c r="L15" s="10"/>
      <c r="M15" s="9">
        <v>96</v>
      </c>
      <c r="N15" s="15">
        <v>0.04</v>
      </c>
    </row>
    <row r="16" spans="1:14" s="11" customFormat="1" ht="25.5" x14ac:dyDescent="0.2">
      <c r="A16" s="8" t="s">
        <v>38</v>
      </c>
      <c r="B16" s="9" t="s">
        <v>39</v>
      </c>
      <c r="C16" s="9" t="s">
        <v>42</v>
      </c>
      <c r="D16" s="9" t="s">
        <v>35</v>
      </c>
      <c r="E16" s="9">
        <v>2</v>
      </c>
      <c r="F16" s="9">
        <v>2</v>
      </c>
      <c r="G16" s="9">
        <v>0</v>
      </c>
      <c r="H16" s="10"/>
      <c r="I16" s="9">
        <f t="shared" si="0"/>
        <v>0</v>
      </c>
      <c r="J16" s="10"/>
      <c r="K16" s="9"/>
      <c r="L16" s="10"/>
      <c r="M16" s="9">
        <v>100</v>
      </c>
      <c r="N16" s="15">
        <v>0</v>
      </c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ref="H17:H27" si="1">F17/E17</f>
        <v>#DIV/0!</v>
      </c>
      <c r="I17" s="9">
        <f t="shared" ref="I17:I28" si="2">(E17-SUM(F17:G17))-K17</f>
        <v>0</v>
      </c>
      <c r="J17" s="10" t="e">
        <f t="shared" ref="J17:J28" si="3">I17/E17</f>
        <v>#DIV/0!</v>
      </c>
      <c r="K17" s="9"/>
      <c r="L17" s="10"/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2"/>
        <v>0</v>
      </c>
      <c r="J18" s="10" t="e">
        <f t="shared" si="3"/>
        <v>#DIV/0!</v>
      </c>
      <c r="K18" s="9"/>
      <c r="L18" s="10" t="e">
        <f t="shared" ref="L18:L28" si="4">K18/E18</f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2"/>
        <v>0</v>
      </c>
      <c r="J19" s="10" t="e">
        <f t="shared" si="3"/>
        <v>#DIV/0!</v>
      </c>
      <c r="K19" s="9"/>
      <c r="L19" s="10" t="e">
        <f t="shared" si="4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4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4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4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4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4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4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4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4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60</v>
      </c>
      <c r="G28" s="17">
        <f>SUM(G14:G27)</f>
        <v>8</v>
      </c>
      <c r="H28" s="18">
        <f>SUM(F28:G28)/E28</f>
        <v>1</v>
      </c>
      <c r="I28" s="17">
        <f t="shared" si="2"/>
        <v>0</v>
      </c>
      <c r="J28" s="18">
        <f t="shared" si="3"/>
        <v>0</v>
      </c>
      <c r="K28" s="17">
        <f>SUM(K14:K27)</f>
        <v>0</v>
      </c>
      <c r="L28" s="18">
        <f t="shared" si="4"/>
        <v>0</v>
      </c>
      <c r="M28" s="17">
        <f>AVERAGE(M14:M27)</f>
        <v>97.333333333333329</v>
      </c>
      <c r="N28" s="19">
        <f>AVERAGE(N14:N27)</f>
        <v>2.7200000000000002E-2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DINORAH MARTÍNEZ PELAYO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85" zoomScaleNormal="85" zoomScaleSheetLayoutView="100" workbookViewId="0">
      <selection activeCell="P15" sqref="P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SEPTIEMBRE 22-ENERO 23</v>
      </c>
      <c r="M8" s="35"/>
      <c r="N8" s="35"/>
    </row>
    <row r="10" spans="1:14" x14ac:dyDescent="0.2">
      <c r="A10" s="4" t="s">
        <v>8</v>
      </c>
      <c r="B10" s="35" t="str">
        <f>'1'!B10</f>
        <v>M.E. DINORAH MARTÍNEZ PELAYO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FUNDAMENTOS DE INVESTIGACIÓN</v>
      </c>
      <c r="B14" s="9" t="s">
        <v>43</v>
      </c>
      <c r="C14" s="9" t="str">
        <f>'1'!C14</f>
        <v>107-B</v>
      </c>
      <c r="D14" s="9" t="str">
        <f>'1'!D14</f>
        <v>IGEM</v>
      </c>
      <c r="E14" s="9">
        <v>25</v>
      </c>
      <c r="F14" s="9">
        <v>23</v>
      </c>
      <c r="G14" s="9">
        <v>2</v>
      </c>
      <c r="H14" s="10"/>
      <c r="I14" s="9">
        <v>0</v>
      </c>
      <c r="J14" s="10"/>
      <c r="K14" s="9"/>
      <c r="L14" s="10"/>
      <c r="M14" s="9">
        <v>91.4</v>
      </c>
      <c r="N14" s="15">
        <v>0.09</v>
      </c>
    </row>
    <row r="15" spans="1:14" s="11" customFormat="1" x14ac:dyDescent="0.2">
      <c r="A15" s="9" t="str">
        <f>'1'!A15</f>
        <v>DESARROLLO HUMANO</v>
      </c>
      <c r="B15" s="9" t="s">
        <v>43</v>
      </c>
      <c r="C15" s="9" t="str">
        <f>'1'!C15</f>
        <v>107-A</v>
      </c>
      <c r="D15" s="9" t="str">
        <f>'1'!D15</f>
        <v>IGEM</v>
      </c>
      <c r="E15" s="9">
        <v>41</v>
      </c>
      <c r="F15" s="9">
        <v>33</v>
      </c>
      <c r="G15" s="9">
        <v>8</v>
      </c>
      <c r="H15" s="10"/>
      <c r="I15" s="9">
        <v>0</v>
      </c>
      <c r="J15" s="10"/>
      <c r="K15" s="9"/>
      <c r="L15" s="10"/>
      <c r="M15" s="9">
        <v>77.599999999999994</v>
      </c>
      <c r="N15" s="15">
        <v>0.22</v>
      </c>
    </row>
    <row r="16" spans="1:14" s="11" customFormat="1" ht="25.5" x14ac:dyDescent="0.2">
      <c r="A16" s="9" t="str">
        <f>'1'!A16</f>
        <v>DESARROLLO DE LA COMPETITIVIDAD EMPRESARIAL</v>
      </c>
      <c r="B16" s="9" t="s">
        <v>43</v>
      </c>
      <c r="C16" s="9" t="str">
        <f>'1'!C16</f>
        <v>907-A</v>
      </c>
      <c r="D16" s="9" t="str">
        <f>'1'!D16</f>
        <v>IGEM</v>
      </c>
      <c r="E16" s="9">
        <f>'1'!E16</f>
        <v>2</v>
      </c>
      <c r="F16" s="9">
        <v>2</v>
      </c>
      <c r="G16" s="9">
        <v>0</v>
      </c>
      <c r="H16" s="10"/>
      <c r="I16" s="9">
        <v>0</v>
      </c>
      <c r="J16" s="10"/>
      <c r="K16" s="9"/>
      <c r="L16" s="10"/>
      <c r="M16" s="22">
        <v>1</v>
      </c>
      <c r="N16" s="15">
        <v>0</v>
      </c>
    </row>
    <row r="17" spans="1:14" s="11" customFormat="1" x14ac:dyDescent="0.2">
      <c r="A17" s="9" t="s">
        <v>36</v>
      </c>
      <c r="B17" s="9" t="s">
        <v>44</v>
      </c>
      <c r="C17" s="9" t="s">
        <v>41</v>
      </c>
      <c r="D17" s="9" t="s">
        <v>35</v>
      </c>
      <c r="E17" s="9">
        <v>41</v>
      </c>
      <c r="F17" s="9">
        <v>31</v>
      </c>
      <c r="G17" s="9">
        <v>10</v>
      </c>
      <c r="H17" s="10"/>
      <c r="I17" s="9">
        <v>0</v>
      </c>
      <c r="J17" s="10"/>
      <c r="K17" s="9"/>
      <c r="L17" s="10"/>
      <c r="M17" s="9">
        <v>84</v>
      </c>
      <c r="N17" s="15">
        <v>0.16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0">F18/E18</f>
        <v>#DIV/0!</v>
      </c>
      <c r="I18" s="9">
        <f t="shared" ref="I18:I28" si="1">(E18-SUM(F18:G18))-K18</f>
        <v>0</v>
      </c>
      <c r="J18" s="10" t="e">
        <f t="shared" ref="J18:J28" si="2">I18/E18</f>
        <v>#DIV/0!</v>
      </c>
      <c r="K18" s="9"/>
      <c r="L18" s="10" t="e">
        <f t="shared" ref="L18:L28" si="3">K18/E18</f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109</v>
      </c>
      <c r="F28" s="17">
        <f>SUM(F14:F27)</f>
        <v>89</v>
      </c>
      <c r="G28" s="17">
        <f>SUM(G14:G27)</f>
        <v>20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63.5</v>
      </c>
      <c r="N28" s="19">
        <f>AVERAGE(N14:N27)</f>
        <v>0.11749999999999999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DINORAH MARTÍNEZ PELAYO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P22" sqref="P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SEPTIEMBRE 22-ENERO 23</v>
      </c>
      <c r="M8" s="35"/>
      <c r="N8" s="35"/>
    </row>
    <row r="10" spans="1:14" x14ac:dyDescent="0.2">
      <c r="A10" s="4" t="s">
        <v>8</v>
      </c>
      <c r="B10" s="35" t="str">
        <f>'1'!B10</f>
        <v>M.E. DINORAH MARTÍNEZ PELAYO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FUNDAMENTOS DE INVESTIGACIÓN</v>
      </c>
      <c r="B14" s="9" t="s">
        <v>44</v>
      </c>
      <c r="C14" s="9" t="str">
        <f>'1'!C14</f>
        <v>107-B</v>
      </c>
      <c r="D14" s="9" t="str">
        <f>'1'!D14</f>
        <v>IGEM</v>
      </c>
      <c r="E14" s="9">
        <v>25</v>
      </c>
      <c r="F14" s="9">
        <v>22</v>
      </c>
      <c r="G14" s="9">
        <v>3</v>
      </c>
      <c r="H14" s="10"/>
      <c r="I14" s="9">
        <v>0</v>
      </c>
      <c r="J14" s="10"/>
      <c r="K14" s="9"/>
      <c r="L14" s="10"/>
      <c r="M14" s="22">
        <v>0.86</v>
      </c>
      <c r="N14" s="15">
        <v>0.14000000000000001</v>
      </c>
    </row>
    <row r="15" spans="1:14" s="11" customFormat="1" x14ac:dyDescent="0.2">
      <c r="A15" s="9" t="str">
        <f>'1'!A15</f>
        <v>DESARROLLO HUMANO</v>
      </c>
      <c r="B15" s="9" t="s">
        <v>45</v>
      </c>
      <c r="C15" s="9" t="str">
        <f>'1'!C15</f>
        <v>107-A</v>
      </c>
      <c r="D15" s="9" t="str">
        <f>'1'!D15</f>
        <v>IGEM</v>
      </c>
      <c r="E15" s="9">
        <v>41</v>
      </c>
      <c r="F15" s="9">
        <v>34</v>
      </c>
      <c r="G15" s="9">
        <v>7</v>
      </c>
      <c r="H15" s="10"/>
      <c r="I15" s="9">
        <v>0</v>
      </c>
      <c r="J15" s="10"/>
      <c r="K15" s="9"/>
      <c r="L15" s="10"/>
      <c r="M15" s="9">
        <v>87</v>
      </c>
      <c r="N15" s="15">
        <v>0.13</v>
      </c>
    </row>
    <row r="16" spans="1:14" s="11" customFormat="1" ht="25.5" x14ac:dyDescent="0.2">
      <c r="A16" s="9" t="str">
        <f>'1'!A16</f>
        <v>DESARROLLO DE LA COMPETITIVIDAD EMPRESARIAL</v>
      </c>
      <c r="B16" s="9" t="s">
        <v>44</v>
      </c>
      <c r="C16" s="9" t="str">
        <f>'1'!C16</f>
        <v>907-A</v>
      </c>
      <c r="D16" s="9" t="str">
        <f>'1'!D16</f>
        <v>IGEM</v>
      </c>
      <c r="E16" s="9">
        <f>'1'!E16</f>
        <v>2</v>
      </c>
      <c r="F16" s="9">
        <v>2</v>
      </c>
      <c r="G16" s="9">
        <v>0</v>
      </c>
      <c r="H16" s="10"/>
      <c r="I16" s="9">
        <v>0</v>
      </c>
      <c r="J16" s="10"/>
      <c r="K16" s="9"/>
      <c r="L16" s="10"/>
      <c r="M16" s="22">
        <v>1</v>
      </c>
      <c r="N16" s="15">
        <v>0</v>
      </c>
    </row>
    <row r="17" spans="1:14" s="11" customFormat="1" ht="25.5" x14ac:dyDescent="0.2">
      <c r="A17" s="9" t="s">
        <v>38</v>
      </c>
      <c r="B17" s="9" t="s">
        <v>45</v>
      </c>
      <c r="C17" s="9" t="s">
        <v>42</v>
      </c>
      <c r="D17" s="9" t="s">
        <v>35</v>
      </c>
      <c r="E17" s="9">
        <v>2</v>
      </c>
      <c r="F17" s="9">
        <v>2</v>
      </c>
      <c r="G17" s="9">
        <v>0</v>
      </c>
      <c r="H17" s="10"/>
      <c r="I17" s="9">
        <v>0</v>
      </c>
      <c r="J17" s="10"/>
      <c r="K17" s="9"/>
      <c r="L17" s="10"/>
      <c r="M17" s="22">
        <v>1</v>
      </c>
      <c r="N17" s="15">
        <v>0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0">F18/E18</f>
        <v>#DIV/0!</v>
      </c>
      <c r="I18" s="9">
        <f t="shared" ref="I18:I28" si="1">(E18-SUM(F18:G18))-K18</f>
        <v>0</v>
      </c>
      <c r="J18" s="10" t="e">
        <f t="shared" ref="J18:J28" si="2">I18/E18</f>
        <v>#DIV/0!</v>
      </c>
      <c r="K18" s="9"/>
      <c r="L18" s="10" t="e">
        <f t="shared" ref="L18:L28" si="3">K18/E18</f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70</v>
      </c>
      <c r="F28" s="17">
        <f>SUM(F14:F27)</f>
        <v>60</v>
      </c>
      <c r="G28" s="17">
        <f>SUM(G14:G27)</f>
        <v>10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22.465</v>
      </c>
      <c r="N28" s="19">
        <f>AVERAGE(N14:N27)</f>
        <v>6.7500000000000004E-2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DINORAH MARTÍNEZ PELAYO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10" zoomScale="85" zoomScaleNormal="85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29</v>
      </c>
      <c r="C8" s="35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SEPTIEMBRE 22-ENERO 23</v>
      </c>
      <c r="M8" s="35"/>
      <c r="N8" s="35"/>
    </row>
    <row r="10" spans="1:14" x14ac:dyDescent="0.2">
      <c r="A10" s="4" t="s">
        <v>8</v>
      </c>
      <c r="B10" s="35" t="str">
        <f>'1'!B10</f>
        <v>M.E. DINORAH MARTÍNEZ PELAYO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FUNDAMENTOS DE INVESTIGACIÓN</v>
      </c>
      <c r="B14" s="9"/>
      <c r="C14" s="9" t="str">
        <f>'1'!C14</f>
        <v>107-B</v>
      </c>
      <c r="D14" s="9" t="str">
        <f>'1'!D14</f>
        <v>IGEM</v>
      </c>
      <c r="E14" s="9">
        <v>25</v>
      </c>
      <c r="F14" s="9">
        <v>22</v>
      </c>
      <c r="G14" s="9">
        <v>0</v>
      </c>
      <c r="H14" s="10">
        <f t="shared" ref="H14:H27" si="0">F14/E14</f>
        <v>0.88</v>
      </c>
      <c r="I14" s="9">
        <f t="shared" ref="I14:I28" si="1">(E14-SUM(F14:G14))-K14</f>
        <v>3</v>
      </c>
      <c r="J14" s="10">
        <f t="shared" ref="J14:J28" si="2">I14/E14</f>
        <v>0.12</v>
      </c>
      <c r="K14" s="9">
        <v>0</v>
      </c>
      <c r="L14" s="10">
        <f t="shared" ref="L14:L28" si="3">K14/E14</f>
        <v>0</v>
      </c>
      <c r="M14" s="9">
        <v>88</v>
      </c>
      <c r="N14" s="15">
        <v>0.12</v>
      </c>
    </row>
    <row r="15" spans="1:14" s="11" customFormat="1" x14ac:dyDescent="0.2">
      <c r="A15" s="9" t="str">
        <f>'1'!A15</f>
        <v>DESARROLLO HUMANO</v>
      </c>
      <c r="B15" s="9"/>
      <c r="C15" s="9" t="str">
        <f>'1'!C15</f>
        <v>107-A</v>
      </c>
      <c r="D15" s="9" t="str">
        <f>'1'!D15</f>
        <v>IGEM</v>
      </c>
      <c r="E15" s="9">
        <v>41</v>
      </c>
      <c r="F15" s="9">
        <v>34</v>
      </c>
      <c r="G15" s="9">
        <v>0</v>
      </c>
      <c r="H15" s="10">
        <f t="shared" si="0"/>
        <v>0.82926829268292679</v>
      </c>
      <c r="I15" s="9">
        <f t="shared" si="1"/>
        <v>7</v>
      </c>
      <c r="J15" s="10">
        <f t="shared" si="2"/>
        <v>0.17073170731707318</v>
      </c>
      <c r="K15" s="9">
        <v>0</v>
      </c>
      <c r="L15" s="10">
        <f t="shared" si="3"/>
        <v>0</v>
      </c>
      <c r="M15" s="9">
        <v>83</v>
      </c>
      <c r="N15" s="15">
        <v>0.17</v>
      </c>
    </row>
    <row r="16" spans="1:14" s="11" customFormat="1" ht="25.5" x14ac:dyDescent="0.2">
      <c r="A16" s="9" t="str">
        <f>'1'!A16</f>
        <v>DESARROLLO DE LA COMPETITIVIDAD EMPRESARIAL</v>
      </c>
      <c r="B16" s="9"/>
      <c r="C16" s="9" t="str">
        <f>'1'!C16</f>
        <v>907-A</v>
      </c>
      <c r="D16" s="9" t="str">
        <f>'1'!D16</f>
        <v>IGEM</v>
      </c>
      <c r="E16" s="9">
        <f>'1'!E16</f>
        <v>2</v>
      </c>
      <c r="F16" s="9">
        <v>2</v>
      </c>
      <c r="G16" s="9">
        <v>0</v>
      </c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100</v>
      </c>
      <c r="N16" s="15">
        <v>0</v>
      </c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58</v>
      </c>
      <c r="G28" s="17">
        <f>SUM(G14:G27)</f>
        <v>0</v>
      </c>
      <c r="H28" s="18">
        <f>SUM(F28:G28)/E28</f>
        <v>0.8529411764705882</v>
      </c>
      <c r="I28" s="17">
        <f t="shared" si="1"/>
        <v>10</v>
      </c>
      <c r="J28" s="18">
        <f t="shared" si="2"/>
        <v>0.14705882352941177</v>
      </c>
      <c r="K28" s="17">
        <f>SUM(K14:K27)</f>
        <v>0</v>
      </c>
      <c r="L28" s="18">
        <f t="shared" si="3"/>
        <v>0</v>
      </c>
      <c r="M28" s="17">
        <f>AVERAGE(M14:M27)</f>
        <v>90.333333333333329</v>
      </c>
      <c r="N28" s="19">
        <f>AVERAGE(N14:N27)</f>
        <v>9.6666666666666679E-2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DINORAH MARTÍNEZ PELAYO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Lenovo</cp:lastModifiedBy>
  <cp:revision/>
  <dcterms:created xsi:type="dcterms:W3CDTF">2021-11-22T14:45:25Z</dcterms:created>
  <dcterms:modified xsi:type="dcterms:W3CDTF">2023-01-16T21:12:06Z</dcterms:modified>
  <cp:category/>
  <cp:contentStatus/>
</cp:coreProperties>
</file>