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MRF\"/>
    </mc:Choice>
  </mc:AlternateContent>
  <xr:revisionPtr revIDLastSave="0" documentId="8_{209DC963-F72C-4D69-848F-5CA35304515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0" l="1"/>
  <c r="I16" i="10"/>
  <c r="I15" i="10"/>
  <c r="I14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A16" i="22"/>
  <c r="C16" i="22"/>
  <c r="D16" i="22"/>
  <c r="E16" i="22"/>
  <c r="L16" i="22" s="1"/>
  <c r="A17" i="22"/>
  <c r="C17" i="22"/>
  <c r="D17" i="22"/>
  <c r="E17" i="22"/>
  <c r="L18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G28" i="10"/>
  <c r="F28" i="10"/>
  <c r="E28" i="10"/>
  <c r="I17" i="22" l="1"/>
  <c r="L17" i="22"/>
  <c r="I16" i="22"/>
  <c r="L15" i="22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<sst xmlns="http://schemas.openxmlformats.org/spreadsheetml/2006/main" count="188" uniqueCount="51">
  <si>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</si>
  <si>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</si>
  <si>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</si>
  <si>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</si>
  <si>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</si>
  <si>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</si>
  <si>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</si>
  <si>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</si>
  <si>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</si>
  <si>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</si>
  <si>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</si>
  <si>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</si>
  <si>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</si>
  <si>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</si>
  <si>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</si>
  <si>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</si>
  <si>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</si>
  <si>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</si>
  <si>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</si>
  <si>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</si>
  <si>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</si>
  <si>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</si>
  <si>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</si>
  <si>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</si>
  <si>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</si>
  <si>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</si>
  <si>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</si>
  <si>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</si>
  <si>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</si>
  <si>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</si>
  <si>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</si>
  <si>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</si>
  <si>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</si>
  <si>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</si>
  <si>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</si>
  <si>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ING. MIGUEL REYES FISCAL</t>
  </si>
  <si>
    <t>CALCULO DIFERENCIAL</t>
  </si>
  <si>
    <t>104 B</t>
  </si>
  <si>
    <t>ALGEBRA LINEAL</t>
  </si>
  <si>
    <t>102 B</t>
  </si>
  <si>
    <t>PROBABILIDAD Y ESTADISTICA DESCRIPTIVA</t>
  </si>
  <si>
    <t>307 B</t>
  </si>
  <si>
    <t>FISICA GENERAL</t>
  </si>
  <si>
    <t>304 B</t>
  </si>
  <si>
    <t xml:space="preserve">ISIC </t>
  </si>
  <si>
    <t xml:space="preserve">IEME </t>
  </si>
  <si>
    <t xml:space="preserve">IGEM </t>
  </si>
  <si>
    <t>II</t>
  </si>
  <si>
    <t>III</t>
  </si>
  <si>
    <t xml:space="preserve">DEPARTAMENTO DE CIENCIAS BASICAS 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</si>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</sst>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134470</xdr:colOff>
      <xdr:row>33</xdr:row>
      <xdr:rowOff>75792</xdr:rowOff>
    </xdr:from>
    <xdr:to>
      <xdr:col>8</xdr:col>
      <xdr:colOff>401731</xdr:colOff>
      <xdr:row>33</xdr:row>
      <xdr:rowOff>753595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9741" y="7884051"/>
          <a:ext cx="1065119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32</xdr:row>
      <xdr:rowOff>135882</xdr:rowOff>
    </xdr:from>
    <xdr:to>
      <xdr:col>3</xdr:col>
      <xdr:colOff>899521</xdr:colOff>
      <xdr:row>33</xdr:row>
      <xdr:rowOff>781210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A75EE1F-73A7-2252-6A3D-E3D25FE24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5009" y="7461328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Normal="100" zoomScaleSheetLayoutView="100" workbookViewId="0">
      <selection activeCell="A24" sqref="A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>
        <v>1</v>
      </c>
      <c r="C8" s="33"/>
      <c r="D8" s="14" t="s">
        <v>4</v>
      </c>
      <c r="E8" s="5">
        <v>4</v>
      </c>
      <c r="G8" s="4" t="s">
        <v>5</v>
      </c>
      <c r="H8" s="5">
        <v>4</v>
      </c>
      <c r="I8" s="32" t="s">
        <v>6</v>
      </c>
      <c r="J8" s="32"/>
      <c r="K8" s="32"/>
      <c r="L8" s="33" t="s">
        <v>32</v>
      </c>
      <c r="M8" s="33"/>
      <c r="N8" s="33"/>
    </row>
    <row r="10" spans="1:14" x14ac:dyDescent="0.25">
      <c r="A10" s="4" t="s">
        <v>7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36</v>
      </c>
      <c r="B14" s="9" t="s">
        <v>20</v>
      </c>
      <c r="C14" s="9" t="s">
        <v>37</v>
      </c>
      <c r="D14" s="9" t="s">
        <v>44</v>
      </c>
      <c r="E14" s="9">
        <v>21</v>
      </c>
      <c r="F14" s="9">
        <v>21</v>
      </c>
      <c r="G14" s="9"/>
      <c r="H14" s="10"/>
      <c r="I14" s="9">
        <f t="shared" ref="I14:I17" si="0">(E14-SUM(F14:G14))-K14</f>
        <v>0</v>
      </c>
      <c r="J14" s="10"/>
      <c r="K14" s="9">
        <v>0</v>
      </c>
      <c r="L14" s="10">
        <v>0</v>
      </c>
      <c r="M14" s="9">
        <v>83</v>
      </c>
      <c r="N14" s="15">
        <v>0.52</v>
      </c>
    </row>
    <row r="15" spans="1:14" s="11" customFormat="1" ht="26.4" x14ac:dyDescent="0.25">
      <c r="A15" s="8" t="s">
        <v>38</v>
      </c>
      <c r="B15" s="9" t="s">
        <v>20</v>
      </c>
      <c r="C15" s="9" t="s">
        <v>39</v>
      </c>
      <c r="D15" s="9" t="s">
        <v>45</v>
      </c>
      <c r="E15" s="9">
        <v>22</v>
      </c>
      <c r="F15" s="9">
        <v>20</v>
      </c>
      <c r="G15" s="9"/>
      <c r="H15" s="10"/>
      <c r="I15" s="9">
        <f t="shared" si="0"/>
        <v>2</v>
      </c>
      <c r="J15" s="10"/>
      <c r="K15" s="9">
        <v>0</v>
      </c>
      <c r="L15" s="10">
        <v>0</v>
      </c>
      <c r="M15" s="9">
        <v>74</v>
      </c>
      <c r="N15" s="15">
        <v>0.9</v>
      </c>
    </row>
    <row r="16" spans="1:14" s="11" customFormat="1" ht="26.4" x14ac:dyDescent="0.25">
      <c r="A16" s="8" t="s">
        <v>40</v>
      </c>
      <c r="B16" s="9" t="s">
        <v>20</v>
      </c>
      <c r="C16" s="9" t="s">
        <v>41</v>
      </c>
      <c r="D16" s="9" t="s">
        <v>46</v>
      </c>
      <c r="E16" s="9">
        <v>23</v>
      </c>
      <c r="F16" s="9">
        <v>22</v>
      </c>
      <c r="G16" s="9"/>
      <c r="H16" s="10"/>
      <c r="I16" s="9">
        <f t="shared" si="0"/>
        <v>1</v>
      </c>
      <c r="J16" s="10"/>
      <c r="K16" s="9">
        <v>0</v>
      </c>
      <c r="L16" s="10">
        <v>0</v>
      </c>
      <c r="M16" s="9">
        <v>80</v>
      </c>
      <c r="N16" s="15">
        <v>0.96</v>
      </c>
    </row>
    <row r="17" spans="1:18" s="11" customFormat="1" ht="26.4" x14ac:dyDescent="0.25">
      <c r="A17" s="8" t="s">
        <v>42</v>
      </c>
      <c r="B17" s="9" t="s">
        <v>20</v>
      </c>
      <c r="C17" s="9" t="s">
        <v>43</v>
      </c>
      <c r="D17" s="9" t="s">
        <v>44</v>
      </c>
      <c r="E17" s="9">
        <v>16</v>
      </c>
      <c r="F17" s="9">
        <v>16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9">
        <v>84</v>
      </c>
      <c r="N17" s="15">
        <v>0.75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82</v>
      </c>
      <c r="F28" s="17">
        <f>SUM(F14:F27)</f>
        <v>79</v>
      </c>
      <c r="G28" s="17">
        <f>SUM(G14:G27)</f>
        <v>0</v>
      </c>
      <c r="H28" s="18"/>
      <c r="I28" s="17">
        <f t="shared" ref="I14:I28" si="1">(E28-SUM(F28:G28))-K28</f>
        <v>3</v>
      </c>
      <c r="J28" s="18"/>
      <c r="K28" s="17">
        <f>SUM(K14:K27)</f>
        <v>0</v>
      </c>
      <c r="L28" s="18">
        <f t="shared" ref="L14:L28" si="2">K28/E28</f>
        <v>0</v>
      </c>
      <c r="M28" s="17">
        <f>AVERAGE(M14:M27)</f>
        <v>80.25</v>
      </c>
      <c r="N28" s="19">
        <f>AVERAGE(N14:N27)</f>
        <v>0.78249999999999997</v>
      </c>
    </row>
    <row r="30" spans="1:18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MIGUEL REYES FISCAL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Q19" sqref="Q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4.2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49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2" t="s">
        <v>6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7</v>
      </c>
      <c r="B10" s="33" t="str">
        <f>'1'!B10</f>
        <v>ING. MIGUEL REYES FISCAL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CALCULO DIFERENCIAL</v>
      </c>
      <c r="B14" s="9" t="s">
        <v>47</v>
      </c>
      <c r="C14" s="9" t="str">
        <f>'1'!C14</f>
        <v>104 B</v>
      </c>
      <c r="D14" s="9" t="str">
        <f>'1'!D14</f>
        <v xml:space="preserve">ISIC </v>
      </c>
      <c r="E14" s="9">
        <f>'1'!E14</f>
        <v>21</v>
      </c>
      <c r="F14" s="9">
        <v>21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83</v>
      </c>
      <c r="N14" s="15">
        <v>1</v>
      </c>
    </row>
    <row r="15" spans="1:14" s="11" customFormat="1" ht="26.4" x14ac:dyDescent="0.25">
      <c r="A15" s="9" t="str">
        <f>'1'!A15</f>
        <v>ALGEBRA LINEAL</v>
      </c>
      <c r="B15" s="9" t="s">
        <v>47</v>
      </c>
      <c r="C15" s="9" t="str">
        <f>'1'!C15</f>
        <v>102 B</v>
      </c>
      <c r="D15" s="9" t="str">
        <f>'1'!D15</f>
        <v xml:space="preserve">IEME </v>
      </c>
      <c r="E15" s="9">
        <f>'1'!E15</f>
        <v>22</v>
      </c>
      <c r="F15" s="9">
        <v>20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80</v>
      </c>
      <c r="N15" s="15">
        <v>0.6</v>
      </c>
    </row>
    <row r="16" spans="1:14" s="11" customFormat="1" ht="26.4" x14ac:dyDescent="0.25">
      <c r="A16" s="9" t="str">
        <f>'1'!A16</f>
        <v>PROBABILIDAD Y ESTADISTICA DESCRIPTIVA</v>
      </c>
      <c r="B16" s="9" t="s">
        <v>47</v>
      </c>
      <c r="C16" s="9" t="str">
        <f>'1'!C16</f>
        <v>307 B</v>
      </c>
      <c r="D16" s="9" t="str">
        <f>'1'!D16</f>
        <v xml:space="preserve">IGEM </v>
      </c>
      <c r="E16" s="9">
        <f>'1'!E16</f>
        <v>23</v>
      </c>
      <c r="F16" s="9">
        <v>22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84</v>
      </c>
      <c r="N16" s="15">
        <v>0.6</v>
      </c>
    </row>
    <row r="17" spans="1:14" s="11" customFormat="1" ht="26.4" x14ac:dyDescent="0.25">
      <c r="A17" s="9" t="str">
        <f>'1'!A17</f>
        <v>FISICA GENERAL</v>
      </c>
      <c r="B17" s="9" t="s">
        <v>47</v>
      </c>
      <c r="C17" s="9" t="str">
        <f>'1'!C17</f>
        <v>304 B</v>
      </c>
      <c r="D17" s="9" t="str">
        <f>'1'!D17</f>
        <v xml:space="preserve">ISIC </v>
      </c>
      <c r="E17" s="9">
        <f>'1'!E17</f>
        <v>16</v>
      </c>
      <c r="F17" s="9">
        <v>16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80</v>
      </c>
      <c r="N17" s="15">
        <v>0.8</v>
      </c>
    </row>
    <row r="18" spans="1:14" s="11" customFormat="1" ht="26.4" x14ac:dyDescent="0.25">
      <c r="A18" s="9" t="s">
        <v>42</v>
      </c>
      <c r="B18" s="9" t="s">
        <v>48</v>
      </c>
      <c r="C18" s="9" t="s">
        <v>43</v>
      </c>
      <c r="D18" s="9" t="s">
        <v>44</v>
      </c>
      <c r="E18" s="9">
        <v>16</v>
      </c>
      <c r="F18" s="9">
        <v>16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85</v>
      </c>
      <c r="N18" s="15">
        <v>0.7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95</v>
      </c>
      <c r="G28" s="17"/>
      <c r="H28" s="18"/>
      <c r="I28" s="17">
        <f t="shared" si="0"/>
        <v>3</v>
      </c>
      <c r="J28" s="18"/>
      <c r="K28" s="17">
        <f>SUM(K14:K27)</f>
        <v>0</v>
      </c>
      <c r="L28" s="18">
        <f t="shared" si="1"/>
        <v>0</v>
      </c>
      <c r="M28" s="17">
        <f>AVERAGE(M14:M27)</f>
        <v>82.4</v>
      </c>
      <c r="N28" s="19">
        <f>AVERAGE(N14:N27)</f>
        <v>0.74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MIGUEL REYES FISCAL</v>
      </c>
      <c r="C37" s="39"/>
      <c r="D37" s="39"/>
      <c r="E37" s="13"/>
      <c r="F37" s="13"/>
      <c r="G37" s="39" t="s">
        <v>50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2" t="s">
        <v>6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7</v>
      </c>
      <c r="B10" s="33" t="str">
        <f>'1'!B10</f>
        <v>ING. MIGUEL REYES FISCAL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104 B</v>
      </c>
      <c r="D14" s="9" t="str">
        <f>'1'!D14</f>
        <v xml:space="preserve">ISIC 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102 B</v>
      </c>
      <c r="D15" s="9" t="str">
        <f>'1'!D15</f>
        <v xml:space="preserve">IEME 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PROBABILIDAD Y ESTADISTICA DESCRIPTIVA</v>
      </c>
      <c r="B16" s="9"/>
      <c r="C16" s="9" t="str">
        <f>'1'!C16</f>
        <v>307 B</v>
      </c>
      <c r="D16" s="9" t="str">
        <f>'1'!D16</f>
        <v xml:space="preserve">IGEM 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FISICA GENERAL</v>
      </c>
      <c r="B17" s="9"/>
      <c r="C17" s="9" t="str">
        <f>'1'!C17</f>
        <v>304 B</v>
      </c>
      <c r="D17" s="9" t="str">
        <f>'1'!D17</f>
        <v xml:space="preserve">ISIC 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MIGUEL REYES FISCAL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2" t="s">
        <v>6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7</v>
      </c>
      <c r="B10" s="33" t="str">
        <f>'1'!B10</f>
        <v>ING. MIGUEL REYES FISCAL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104 B</v>
      </c>
      <c r="D14" s="9" t="str">
        <f>'1'!D14</f>
        <v xml:space="preserve">ISIC 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102 B</v>
      </c>
      <c r="D15" s="9" t="str">
        <f>'1'!D15</f>
        <v xml:space="preserve">IEME 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PROBABILIDAD Y ESTADISTICA DESCRIPTIVA</v>
      </c>
      <c r="B16" s="9"/>
      <c r="C16" s="9" t="str">
        <f>'1'!C16</f>
        <v>307 B</v>
      </c>
      <c r="D16" s="9" t="str">
        <f>'1'!D16</f>
        <v xml:space="preserve">IGEM 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FISICA GENERAL</v>
      </c>
      <c r="B17" s="9"/>
      <c r="C17" s="9" t="str">
        <f>'1'!C17</f>
        <v>304 B</v>
      </c>
      <c r="D17" s="9" t="str">
        <f>'1'!D17</f>
        <v xml:space="preserve">ISIC 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MIGUEL REYES FISCAL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28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2" t="s">
        <v>6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7</v>
      </c>
      <c r="B10" s="33" t="str">
        <f>'1'!B10</f>
        <v>ING. MIGUEL REYES FISCAL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104 B</v>
      </c>
      <c r="D14" s="9" t="str">
        <f>'1'!D14</f>
        <v xml:space="preserve">ISIC 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102 B</v>
      </c>
      <c r="D15" s="9" t="str">
        <f>'1'!D15</f>
        <v xml:space="preserve">IEME 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PROBABILIDAD Y ESTADISTICA DESCRIPTIVA</v>
      </c>
      <c r="B16" s="9"/>
      <c r="C16" s="9" t="str">
        <f>'1'!C16</f>
        <v>307 B</v>
      </c>
      <c r="D16" s="9" t="str">
        <f>'1'!D16</f>
        <v xml:space="preserve">IGEM 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FISICA GENERAL</v>
      </c>
      <c r="B17" s="9"/>
      <c r="C17" s="9" t="str">
        <f>'1'!C17</f>
        <v>304 B</v>
      </c>
      <c r="D17" s="9" t="str">
        <f>'1'!D17</f>
        <v xml:space="preserve">ISIC 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MIGUEL REYES FISCAL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2022-11-04T22:41:02Z</dcterms:modified>
  <cp:category/>
  <cp:contentStatus/>
</cp:coreProperties>
</file>