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8_{92A1F69F-2FA9-4051-811D-9FEFDE55980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3" l="1"/>
  <c r="L19" i="23"/>
  <c r="I19" i="23"/>
  <c r="L16" i="23"/>
  <c r="L15" i="23"/>
  <c r="I21" i="23" l="1"/>
  <c r="I16" i="23"/>
  <c r="I15" i="23"/>
  <c r="I17" i="10" l="1"/>
  <c r="I16" i="10"/>
  <c r="I15" i="10"/>
  <c r="I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1" i="23"/>
  <c r="M31" i="23"/>
  <c r="K31" i="23"/>
  <c r="F31" i="23"/>
  <c r="E20" i="23"/>
  <c r="I20" i="23" s="1"/>
  <c r="D20" i="23"/>
  <c r="C20" i="23"/>
  <c r="A20" i="23"/>
  <c r="E18" i="23"/>
  <c r="I18" i="23" s="1"/>
  <c r="D18" i="23"/>
  <c r="C18" i="23"/>
  <c r="A18" i="23"/>
  <c r="E17" i="23"/>
  <c r="I17" i="23" s="1"/>
  <c r="D17" i="23"/>
  <c r="C17" i="23"/>
  <c r="A17" i="23"/>
  <c r="E14" i="23"/>
  <c r="I14" i="23" s="1"/>
  <c r="D14" i="23"/>
  <c r="C14" i="23"/>
  <c r="A14" i="23"/>
  <c r="B10" i="23"/>
  <c r="B4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I17" i="22" l="1"/>
  <c r="L17" i="22"/>
  <c r="I16" i="22"/>
  <c r="L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7" i="23"/>
  <c r="L18" i="23"/>
  <c r="L20" i="23"/>
  <c r="E31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31" i="23"/>
  <c r="L31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<sst xmlns="http://schemas.openxmlformats.org/spreadsheetml/2006/main" count="209" uniqueCount="54">
  <si>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</si>
  <si>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</si>
  <si>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</si>
  <si>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</si>
  <si>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</si>
  <si>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</si>
  <si>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</si>
  <si>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</si>
  <si>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</si>
  <si>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</si>
  <si>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</si>
  <si>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</si>
  <si>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</si>
  <si>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</si>
  <si>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</si>
  <si>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</si>
  <si>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</si>
  <si>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</si>
  <si>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</si>
  <si>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</si>
  <si>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</si>
  <si>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</si>
  <si>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</si>
  <si>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</si>
  <si>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</si>
  <si>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</si>
  <si>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</si>
  <si>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</si>
  <si>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</si>
  <si>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</si>
  <si>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</si>
  <si>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</si>
  <si>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</si>
  <si>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</si>
  <si>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</si>
  <si>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</si>
  <si>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</si>
  <si>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</si>
  <si>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</si>
  <si>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</si>
  <si>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</si>
  <si>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</si>
  <si>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</si>
  <si>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</si>
  <si>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</si>
  <si>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</si>
  <si>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</si>
  <si>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II</t>
  </si>
  <si>
    <t>III</t>
  </si>
  <si>
    <t xml:space="preserve">DEPARTAMENTO DE CIENCIAS BASICAS </t>
  </si>
  <si>
    <t>MC. TONATIUH SOSME SANCHEZ</t>
  </si>
  <si>
    <t>IV</t>
  </si>
  <si>
    <t>V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</si>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</sst>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Normal="100" zoomScaleSheetLayoutView="100" workbookViewId="0">
      <selection activeCell="A24" sqref="A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1</v>
      </c>
      <c r="C8" s="28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28" t="s">
        <v>32</v>
      </c>
      <c r="M8" s="28"/>
      <c r="N8" s="28"/>
    </row>
    <row r="10" spans="1:14" x14ac:dyDescent="0.25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v>0</v>
      </c>
      <c r="M14" s="9">
        <v>83</v>
      </c>
      <c r="N14" s="15">
        <v>0.52</v>
      </c>
    </row>
    <row r="15" spans="1:14" s="11" customFormat="1" ht="26.4" x14ac:dyDescent="0.25">
      <c r="A15" s="8" t="s">
        <v>38</v>
      </c>
      <c r="B15" s="9" t="s">
        <v>20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v>0</v>
      </c>
      <c r="M15" s="9">
        <v>74</v>
      </c>
      <c r="N15" s="15">
        <v>0.9</v>
      </c>
    </row>
    <row r="16" spans="1:14" s="11" customFormat="1" ht="26.4" x14ac:dyDescent="0.25">
      <c r="A16" s="8" t="s">
        <v>40</v>
      </c>
      <c r="B16" s="9" t="s">
        <v>20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80</v>
      </c>
      <c r="N16" s="15">
        <v>0.96</v>
      </c>
    </row>
    <row r="17" spans="1:18" s="11" customFormat="1" ht="26.4" x14ac:dyDescent="0.25">
      <c r="A17" s="8" t="s">
        <v>42</v>
      </c>
      <c r="B17" s="9" t="s">
        <v>20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/>
      <c r="I28" s="17">
        <f t="shared" ref="I28" si="1">(E28-SUM(F28:G28))-K28</f>
        <v>3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2" sqref="Q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</v>
      </c>
      <c r="N15" s="15">
        <v>0.6</v>
      </c>
    </row>
    <row r="16" spans="1:14" s="11" customFormat="1" ht="26.4" x14ac:dyDescent="0.25">
      <c r="A16" s="9" t="str">
        <f>'1'!A16</f>
        <v>PROBABILIDAD Y ESTADISTICA DESCRIPTIVA</v>
      </c>
      <c r="B16" s="9" t="s">
        <v>47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ht="26.4" x14ac:dyDescent="0.25">
      <c r="A17" s="9" t="str">
        <f>'1'!A17</f>
        <v>FISICA GENERAL</v>
      </c>
      <c r="B17" s="9" t="s">
        <v>47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0.8</v>
      </c>
    </row>
    <row r="18" spans="1:14" s="11" customFormat="1" ht="26.4" x14ac:dyDescent="0.25">
      <c r="A18" s="9" t="s">
        <v>42</v>
      </c>
      <c r="B18" s="9" t="s">
        <v>48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85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82.4</v>
      </c>
      <c r="N28" s="19">
        <f>AVERAGE(N14:N27)</f>
        <v>0.74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abSelected="1" zoomScale="85" zoomScaleNormal="85" zoomScaleSheetLayoutView="100" workbookViewId="0">
      <selection activeCell="M40" sqref="M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48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79</v>
      </c>
      <c r="N14" s="15">
        <v>1</v>
      </c>
    </row>
    <row r="15" spans="1:14" s="11" customFormat="1" ht="26.4" x14ac:dyDescent="0.25">
      <c r="A15" s="9" t="s">
        <v>36</v>
      </c>
      <c r="B15" s="9" t="s">
        <v>51</v>
      </c>
      <c r="C15" s="9" t="s">
        <v>37</v>
      </c>
      <c r="D15" s="9" t="s">
        <v>44</v>
      </c>
      <c r="E15" s="9">
        <v>21</v>
      </c>
      <c r="F15" s="9">
        <v>21</v>
      </c>
      <c r="G15" s="9"/>
      <c r="H15" s="10"/>
      <c r="I15" s="9">
        <f t="shared" ref="I15:I16" si="2">(E15-SUM(F15:G15))-K15</f>
        <v>0</v>
      </c>
      <c r="J15" s="10"/>
      <c r="K15" s="9">
        <v>0</v>
      </c>
      <c r="L15" s="10">
        <f t="shared" ref="L15:L16" si="3">K15/E15</f>
        <v>0</v>
      </c>
      <c r="M15" s="9">
        <v>82</v>
      </c>
      <c r="N15" s="15">
        <v>1</v>
      </c>
    </row>
    <row r="16" spans="1:14" s="11" customFormat="1" ht="26.4" x14ac:dyDescent="0.25">
      <c r="A16" s="9" t="s">
        <v>38</v>
      </c>
      <c r="B16" s="9" t="s">
        <v>48</v>
      </c>
      <c r="C16" s="9" t="s">
        <v>39</v>
      </c>
      <c r="D16" s="9" t="s">
        <v>45</v>
      </c>
      <c r="E16" s="9">
        <v>22</v>
      </c>
      <c r="F16" s="9">
        <v>20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81</v>
      </c>
      <c r="N16" s="15">
        <v>0.9</v>
      </c>
    </row>
    <row r="17" spans="1:14" s="11" customFormat="1" ht="26.4" x14ac:dyDescent="0.25">
      <c r="A17" s="9" t="str">
        <f>'1'!A15</f>
        <v>ALGEBRA LINEAL</v>
      </c>
      <c r="B17" s="9" t="s">
        <v>51</v>
      </c>
      <c r="C17" s="9" t="str">
        <f>'1'!C15</f>
        <v>102 B</v>
      </c>
      <c r="D17" s="9" t="str">
        <f>'1'!D15</f>
        <v xml:space="preserve">IEME </v>
      </c>
      <c r="E17" s="9">
        <f>'1'!E15</f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0.9</v>
      </c>
    </row>
    <row r="18" spans="1:14" s="11" customFormat="1" ht="26.4" x14ac:dyDescent="0.25">
      <c r="A18" s="9" t="str">
        <f>'1'!A16</f>
        <v>PROBABILIDAD Y ESTADISTICA DESCRIPTIVA</v>
      </c>
      <c r="B18" s="9" t="s">
        <v>48</v>
      </c>
      <c r="C18" s="9" t="str">
        <f>'1'!C16</f>
        <v>307 B</v>
      </c>
      <c r="D18" s="9" t="str">
        <f>'1'!D16</f>
        <v xml:space="preserve">IGEM </v>
      </c>
      <c r="E18" s="9">
        <f>'1'!E16</f>
        <v>23</v>
      </c>
      <c r="F18" s="9">
        <v>22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84</v>
      </c>
      <c r="N18" s="15">
        <v>0.85</v>
      </c>
    </row>
    <row r="19" spans="1:14" s="11" customFormat="1" ht="26.4" x14ac:dyDescent="0.25">
      <c r="A19" s="9" t="s">
        <v>40</v>
      </c>
      <c r="B19" s="9" t="s">
        <v>51</v>
      </c>
      <c r="C19" s="9" t="s">
        <v>41</v>
      </c>
      <c r="D19" s="9" t="s">
        <v>46</v>
      </c>
      <c r="E19" s="9">
        <v>23</v>
      </c>
      <c r="F19" s="9">
        <v>22</v>
      </c>
      <c r="G19" s="9"/>
      <c r="H19" s="10"/>
      <c r="I19" s="9">
        <f t="shared" ref="I19" si="4">(E19-SUM(F19:G19))-K19</f>
        <v>1</v>
      </c>
      <c r="J19" s="10"/>
      <c r="K19" s="9">
        <v>0</v>
      </c>
      <c r="L19" s="10">
        <f t="shared" ref="L19" si="5">K19/E19</f>
        <v>0</v>
      </c>
      <c r="M19" s="9">
        <v>84</v>
      </c>
      <c r="N19" s="15">
        <v>0.85</v>
      </c>
    </row>
    <row r="20" spans="1:14" s="11" customFormat="1" ht="26.4" x14ac:dyDescent="0.25">
      <c r="A20" s="9" t="str">
        <f>'1'!A17</f>
        <v>FISICA GENERAL</v>
      </c>
      <c r="B20" s="9" t="s">
        <v>51</v>
      </c>
      <c r="C20" s="9" t="str">
        <f>'1'!C17</f>
        <v>304 B</v>
      </c>
      <c r="D20" s="9" t="str">
        <f>'1'!D17</f>
        <v xml:space="preserve">ISIC </v>
      </c>
      <c r="E20" s="9">
        <f>'1'!E17</f>
        <v>16</v>
      </c>
      <c r="F20" s="9">
        <v>16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82</v>
      </c>
      <c r="N20" s="15">
        <v>0.8</v>
      </c>
    </row>
    <row r="21" spans="1:14" s="11" customFormat="1" ht="26.4" x14ac:dyDescent="0.25">
      <c r="A21" s="9" t="s">
        <v>42</v>
      </c>
      <c r="B21" s="9" t="s">
        <v>52</v>
      </c>
      <c r="C21" s="9" t="s">
        <v>43</v>
      </c>
      <c r="D21" s="9" t="s">
        <v>44</v>
      </c>
      <c r="E21" s="9">
        <v>16</v>
      </c>
      <c r="F21" s="9">
        <v>16</v>
      </c>
      <c r="G21" s="9"/>
      <c r="H21" s="10"/>
      <c r="I21" s="9">
        <f t="shared" ref="I21" si="6">(E21-SUM(F21:G21))-K21</f>
        <v>0</v>
      </c>
      <c r="J21" s="10"/>
      <c r="K21" s="9">
        <v>0</v>
      </c>
      <c r="L21" s="10">
        <f t="shared" ref="L21" si="7">K21/E21</f>
        <v>0</v>
      </c>
      <c r="M21" s="9">
        <v>83</v>
      </c>
      <c r="N21" s="15"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164</v>
      </c>
      <c r="F31" s="17">
        <f>SUM(F14:F30)</f>
        <v>158</v>
      </c>
      <c r="G31" s="17"/>
      <c r="H31" s="18"/>
      <c r="I31" s="17">
        <f t="shared" si="0"/>
        <v>6</v>
      </c>
      <c r="J31" s="18"/>
      <c r="K31" s="17">
        <f>SUM(K14:K30)</f>
        <v>0</v>
      </c>
      <c r="L31" s="18">
        <f t="shared" si="1"/>
        <v>0</v>
      </c>
      <c r="M31" s="17">
        <f>AVERAGE(M14:M30)</f>
        <v>82.125</v>
      </c>
      <c r="N31" s="19">
        <f>AVERAGE(N14:N30)</f>
        <v>0.88749999999999984</v>
      </c>
    </row>
    <row r="33" spans="1:14" ht="120" customHeight="1" x14ac:dyDescent="0.25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26</v>
      </c>
      <c r="C36" s="25"/>
      <c r="D36" s="25"/>
      <c r="G36" s="26" t="s">
        <v>27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MIGUEL REYES FISCAL</v>
      </c>
      <c r="C40" s="22"/>
      <c r="D40" s="22"/>
      <c r="E40" s="13"/>
      <c r="F40" s="13"/>
      <c r="G40" s="22" t="s">
        <v>53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2023-01-02T23:00:28Z</dcterms:modified>
  <cp:category/>
  <cp:contentStatus/>
</cp:coreProperties>
</file>