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https://d.docs.live.net/13e6c5dfbcb72dd1/Documentos/TEC AGOST2022-ENER0 2023/"/>
    </mc:Choice>
  </mc:AlternateContent>
  <xr:revisionPtr revIDLastSave="0" documentId="8_{75EFED9C-4F04-493A-92AB-C7808967F72E}" xr6:coauthVersionLast="47" xr6:coauthVersionMax="47" xr10:uidLastSave="{00000000-0000-0000-0000-000000000000}"/>
  <bookViews>
    <workbookView xWindow="-103" yWindow="-103" windowWidth="18720" windowHeight="11949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'1'!$A$1:$N$36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0" l="1"/>
  <c r="J14" i="10" s="1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I15" i="22" s="1"/>
  <c r="J15" i="22" s="1"/>
  <c r="A16" i="22"/>
  <c r="C16" i="22"/>
  <c r="D16" i="22"/>
  <c r="E16" i="22"/>
  <c r="L16" i="22" s="1"/>
  <c r="A17" i="22"/>
  <c r="C17" i="22"/>
  <c r="D17" i="22"/>
  <c r="E17" i="22"/>
  <c r="H17" i="22" s="1"/>
  <c r="A18" i="22"/>
  <c r="C18" i="22"/>
  <c r="D18" i="22"/>
  <c r="E18" i="22"/>
  <c r="L18" i="22" s="1"/>
  <c r="A19" i="22"/>
  <c r="C19" i="22"/>
  <c r="D19" i="22"/>
  <c r="E19" i="22"/>
  <c r="H19" i="22" s="1"/>
  <c r="A20" i="22"/>
  <c r="C20" i="22"/>
  <c r="D20" i="22"/>
  <c r="E20" i="22"/>
  <c r="I20" i="22" s="1"/>
  <c r="J20" i="22" s="1"/>
  <c r="A21" i="22"/>
  <c r="C21" i="22"/>
  <c r="D21" i="22"/>
  <c r="E21" i="22"/>
  <c r="L21" i="22" s="1"/>
  <c r="A22" i="22"/>
  <c r="C22" i="22"/>
  <c r="D22" i="22"/>
  <c r="E22" i="22"/>
  <c r="L22" i="22" s="1"/>
  <c r="A23" i="22"/>
  <c r="C23" i="22"/>
  <c r="D23" i="22"/>
  <c r="E23" i="22"/>
  <c r="L23" i="22" s="1"/>
  <c r="A24" i="22"/>
  <c r="C24" i="22"/>
  <c r="D24" i="22"/>
  <c r="E24" i="22"/>
  <c r="I24" i="22" s="1"/>
  <c r="J24" i="22" s="1"/>
  <c r="A25" i="22"/>
  <c r="C25" i="22"/>
  <c r="D25" i="22"/>
  <c r="E25" i="22"/>
  <c r="I25" i="22" s="1"/>
  <c r="J25" i="22" s="1"/>
  <c r="A26" i="22"/>
  <c r="C26" i="22"/>
  <c r="D26" i="22"/>
  <c r="E26" i="22"/>
  <c r="L26" i="22" s="1"/>
  <c r="A27" i="22"/>
  <c r="C27" i="22"/>
  <c r="D27" i="22"/>
  <c r="E27" i="22"/>
  <c r="L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B36" i="10"/>
  <c r="N27" i="10"/>
  <c r="M27" i="10"/>
  <c r="K27" i="10"/>
  <c r="G27" i="10"/>
  <c r="F27" i="10"/>
  <c r="E27" i="10"/>
  <c r="L17" i="10"/>
  <c r="I17" i="10"/>
  <c r="J17" i="10" s="1"/>
  <c r="H17" i="10"/>
  <c r="L16" i="10"/>
  <c r="I16" i="10"/>
  <c r="J16" i="10" s="1"/>
  <c r="H16" i="10"/>
  <c r="L15" i="10"/>
  <c r="I15" i="10"/>
  <c r="J15" i="10" s="1"/>
  <c r="H15" i="10"/>
  <c r="L14" i="10"/>
  <c r="H14" i="10"/>
  <c r="L20" i="22" l="1"/>
  <c r="I23" i="22"/>
  <c r="J23" i="22" s="1"/>
  <c r="H27" i="22"/>
  <c r="L24" i="22"/>
  <c r="L19" i="22"/>
  <c r="H20" i="22"/>
  <c r="I19" i="22"/>
  <c r="J19" i="22" s="1"/>
  <c r="H23" i="22"/>
  <c r="L25" i="22"/>
  <c r="I27" i="22"/>
  <c r="J27" i="22" s="1"/>
  <c r="H24" i="22"/>
  <c r="H15" i="22"/>
  <c r="I21" i="22"/>
  <c r="J21" i="22" s="1"/>
  <c r="H25" i="22"/>
  <c r="H21" i="22"/>
  <c r="I17" i="22"/>
  <c r="J17" i="22" s="1"/>
  <c r="L17" i="22"/>
  <c r="H16" i="22"/>
  <c r="I16" i="22"/>
  <c r="J16" i="22" s="1"/>
  <c r="L15" i="22"/>
  <c r="I14" i="22"/>
  <c r="J14" i="22" s="1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7" i="10"/>
  <c r="J27" i="10" s="1"/>
  <c r="H27" i="10"/>
  <c r="L27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<sst xmlns="http://schemas.openxmlformats.org/spreadsheetml/2006/main" count="179" uniqueCount="48">
  <si>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</si>
  <si>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</si>
  <si>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</si>
  <si>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</si>
  <si>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</si>
  <si>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</si>
  <si>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</si>
  <si>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</si>
  <si>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</si>
  <si>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</si>
  <si>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</si>
  <si>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</si>
  <si>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</si>
  <si>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</si>
  <si>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</si>
  <si>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</si>
  <si>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</si>
  <si>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</si>
  <si>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</si>
  <si>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</si>
  <si>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</si>
  <si>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</si>
  <si>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</si>
  <si>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</si>
  <si>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</si>
  <si>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</si>
  <si>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</si>
  <si>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</si>
  <si>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</si>
  <si>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</si>
  <si>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</si>
  <si>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</si>
  <si>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>SEPTIEMBRE2022-ENERO2023</t>
  </si>
  <si>
    <t xml:space="preserve"> </t>
  </si>
  <si>
    <t>D.E. TONATIUH SOSME SANCHEZ</t>
  </si>
  <si>
    <t>ING. MIGUEL REYES FISCAL</t>
  </si>
  <si>
    <t>CALCULO DIFERENCIAL</t>
  </si>
  <si>
    <t>104 B</t>
  </si>
  <si>
    <t>ALGEBRA LINEAL</t>
  </si>
  <si>
    <t>102 B</t>
  </si>
  <si>
    <t>PROBABILIDAD Y ESTADISTICA DESCRIPTIVA</t>
  </si>
  <si>
    <t>307 B</t>
  </si>
  <si>
    <t>FISICA GENERAL</t>
  </si>
  <si>
    <t>304 B</t>
  </si>
  <si>
    <t xml:space="preserve">ISIC </t>
  </si>
  <si>
    <t xml:space="preserve">IEME </t>
  </si>
  <si>
    <t xml:space="preserve">IGEM </t>
  </si>
  <si>
    <t>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</si>
</sst>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microsoft.com/office/2007/relationships/hdphoto" Target="../media/hdphoto2.wdp"/><Relationship Id="rId5" Type="http://schemas.openxmlformats.org/officeDocument/2006/relationships/image" Target="../media/image4.png"/><Relationship Id="rId4" Type="http://schemas.microsoft.com/office/2007/relationships/hdphoto" Target="../media/hdphoto1.wdp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7</xdr:col>
      <xdr:colOff>134470</xdr:colOff>
      <xdr:row>32</xdr:row>
      <xdr:rowOff>75792</xdr:rowOff>
    </xdr:from>
    <xdr:to>
      <xdr:col>8</xdr:col>
      <xdr:colOff>401731</xdr:colOff>
      <xdr:row>32</xdr:row>
      <xdr:rowOff>753595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454B6AB-9795-F3C7-0F3D-CA731A4A2A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rightnessContrast bright="2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9741" y="7884051"/>
          <a:ext cx="1065119" cy="677803"/>
        </a:xfrm>
        <a:prstGeom prst="rect">
          <a:avLst/>
        </a:prstGeom>
      </xdr:spPr>
    </xdr:pic>
    <xdr:clientData/>
  </xdr:twoCellAnchor>
  <xdr:twoCellAnchor editAs="oneCell">
    <xdr:from>
      <xdr:col>2</xdr:col>
      <xdr:colOff>384202</xdr:colOff>
      <xdr:row>31</xdr:row>
      <xdr:rowOff>135882</xdr:rowOff>
    </xdr:from>
    <xdr:to>
      <xdr:col>3</xdr:col>
      <xdr:colOff>899521</xdr:colOff>
      <xdr:row>32</xdr:row>
      <xdr:rowOff>781209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7A75EE1F-73A7-2252-6A3D-E3D25FE246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39431" b="92954" l="41921" r="73171">
                      <a14:foregroundMark x1="66997" y1="63415" x2="67759" y2="63686"/>
                    </a14:backgroundRemoval>
                  </a14:imgEffect>
                  <a14:imgEffect>
                    <a14:sharpenSoften amount="10000"/>
                  </a14:imgEffect>
                  <a14:imgEffect>
                    <a14:saturation sat="300000"/>
                  </a14:imgEffect>
                  <a14:imgEffect>
                    <a14:brightnessContrast bright="10000" contrast="2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3707" t="46113" r="29908" b="12168"/>
        <a:stretch/>
      </xdr:blipFill>
      <xdr:spPr bwMode="auto">
        <a:xfrm>
          <a:off x="3445009" y="7461328"/>
          <a:ext cx="905924" cy="80541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6"/>
  <sheetViews>
    <sheetView tabSelected="1" zoomScale="94" zoomScaleNormal="94" zoomScaleSheetLayoutView="100" workbookViewId="0">
      <selection activeCell="A3" sqref="A3:N3"/>
    </sheetView>
  </sheetViews>
  <sheetFormatPr baseColWidth="10" defaultColWidth="11.4609375" defaultRowHeight="12.45" x14ac:dyDescent="0.3"/>
  <cols>
    <col min="1" max="1" width="38.53515625" style="1" bestFit="1" customWidth="1"/>
    <col min="2" max="2" width="4.69140625" style="1" bestFit="1" customWidth="1"/>
    <col min="3" max="3" width="5.53515625" style="1" bestFit="1" customWidth="1"/>
    <col min="4" max="4" width="21.84375" style="1" customWidth="1"/>
    <col min="5" max="5" width="9.4609375" style="1" customWidth="1"/>
    <col min="6" max="7" width="7.53515625" style="1" customWidth="1"/>
    <col min="8" max="8" width="11.69140625" style="1" customWidth="1"/>
    <col min="9" max="12" width="7.53515625" style="1" customWidth="1"/>
    <col min="13" max="16384" width="11.4609375" style="1"/>
  </cols>
  <sheetData>
    <row r="1" spans="1:14" ht="62.25" customHeight="1" x14ac:dyDescent="0.3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3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3">
      <c r="A8" s="4" t="s">
        <v>3</v>
      </c>
      <c r="B8" s="33" t="s">
        <v>47</v>
      </c>
      <c r="C8" s="33"/>
      <c r="D8" s="14" t="s">
        <v>4</v>
      </c>
      <c r="E8" s="5">
        <v>4</v>
      </c>
      <c r="G8" s="4" t="s">
        <v>5</v>
      </c>
      <c r="H8" s="5">
        <v>4</v>
      </c>
      <c r="I8" s="32" t="s">
        <v>6</v>
      </c>
      <c r="J8" s="32"/>
      <c r="K8" s="32"/>
      <c r="L8" s="33" t="s">
        <v>32</v>
      </c>
      <c r="M8" s="33"/>
      <c r="N8" s="33"/>
    </row>
    <row r="10" spans="1:14" x14ac:dyDescent="0.3">
      <c r="A10" s="4" t="s">
        <v>7</v>
      </c>
      <c r="B10" s="33" t="s">
        <v>35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2.9" thickBot="1" x14ac:dyDescent="0.3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3">
      <c r="A12" s="34" t="s">
        <v>8</v>
      </c>
      <c r="B12" s="30" t="s">
        <v>9</v>
      </c>
      <c r="C12" s="30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27" t="s">
        <v>20</v>
      </c>
    </row>
    <row r="13" spans="1:14" x14ac:dyDescent="0.3">
      <c r="A13" s="35"/>
      <c r="B13" s="31"/>
      <c r="C13" s="31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3">
      <c r="A14" s="8" t="s">
        <v>36</v>
      </c>
      <c r="B14" s="9" t="s">
        <v>17</v>
      </c>
      <c r="C14" s="9" t="s">
        <v>37</v>
      </c>
      <c r="D14" s="9" t="s">
        <v>44</v>
      </c>
      <c r="E14" s="9">
        <v>21</v>
      </c>
      <c r="F14" s="9">
        <v>21</v>
      </c>
      <c r="G14" s="9"/>
      <c r="H14" s="10">
        <f t="shared" ref="H14:H17" si="0">F14/E14</f>
        <v>1</v>
      </c>
      <c r="I14" s="9">
        <f t="shared" ref="I14:I27" si="1">(E14-SUM(F14:G14))-K14</f>
        <v>0</v>
      </c>
      <c r="J14" s="10">
        <f t="shared" ref="J14:J27" si="2">I14/E14</f>
        <v>0</v>
      </c>
      <c r="K14" s="9">
        <v>0</v>
      </c>
      <c r="L14" s="10">
        <f t="shared" ref="L14:L27" si="3">K14/E14</f>
        <v>0</v>
      </c>
      <c r="M14" s="9">
        <v>82</v>
      </c>
      <c r="N14" s="15">
        <v>0.45</v>
      </c>
    </row>
    <row r="15" spans="1:14" s="11" customFormat="1" x14ac:dyDescent="0.3">
      <c r="A15" s="8" t="s">
        <v>38</v>
      </c>
      <c r="B15" s="9" t="s">
        <v>17</v>
      </c>
      <c r="C15" s="9" t="s">
        <v>39</v>
      </c>
      <c r="D15" s="9" t="s">
        <v>45</v>
      </c>
      <c r="E15" s="9">
        <v>23</v>
      </c>
      <c r="F15" s="9">
        <v>21</v>
      </c>
      <c r="G15" s="9"/>
      <c r="H15" s="10">
        <f t="shared" si="0"/>
        <v>0.91304347826086951</v>
      </c>
      <c r="I15" s="9">
        <f t="shared" si="1"/>
        <v>2</v>
      </c>
      <c r="J15" s="10">
        <f t="shared" si="2"/>
        <v>8.6956521739130432E-2</v>
      </c>
      <c r="K15" s="9">
        <v>0</v>
      </c>
      <c r="L15" s="10">
        <f t="shared" si="3"/>
        <v>0</v>
      </c>
      <c r="M15" s="9">
        <v>83</v>
      </c>
      <c r="N15" s="15">
        <v>0.47</v>
      </c>
    </row>
    <row r="16" spans="1:14" s="11" customFormat="1" ht="24.9" x14ac:dyDescent="0.3">
      <c r="A16" s="8" t="s">
        <v>40</v>
      </c>
      <c r="B16" s="9" t="s">
        <v>17</v>
      </c>
      <c r="C16" s="9" t="s">
        <v>41</v>
      </c>
      <c r="D16" s="9" t="s">
        <v>46</v>
      </c>
      <c r="E16" s="9">
        <v>23</v>
      </c>
      <c r="F16" s="9">
        <v>22</v>
      </c>
      <c r="G16" s="9"/>
      <c r="H16" s="10">
        <f t="shared" si="0"/>
        <v>0.95652173913043481</v>
      </c>
      <c r="I16" s="9">
        <f t="shared" si="1"/>
        <v>1</v>
      </c>
      <c r="J16" s="10">
        <f t="shared" si="2"/>
        <v>4.3478260869565216E-2</v>
      </c>
      <c r="K16" s="9">
        <v>0</v>
      </c>
      <c r="L16" s="10">
        <f t="shared" si="3"/>
        <v>0</v>
      </c>
      <c r="M16" s="9">
        <v>83</v>
      </c>
      <c r="N16" s="15">
        <v>0.45</v>
      </c>
    </row>
    <row r="17" spans="1:18" s="11" customFormat="1" x14ac:dyDescent="0.3">
      <c r="A17" s="8" t="s">
        <v>42</v>
      </c>
      <c r="B17" s="9" t="s">
        <v>17</v>
      </c>
      <c r="C17" s="9" t="s">
        <v>43</v>
      </c>
      <c r="D17" s="9" t="s">
        <v>44</v>
      </c>
      <c r="E17" s="9">
        <v>16</v>
      </c>
      <c r="F17" s="9">
        <v>16</v>
      </c>
      <c r="G17" s="9"/>
      <c r="H17" s="10">
        <f t="shared" si="0"/>
        <v>1</v>
      </c>
      <c r="I17" s="9">
        <f t="shared" si="1"/>
        <v>0</v>
      </c>
      <c r="J17" s="10">
        <f t="shared" si="2"/>
        <v>0</v>
      </c>
      <c r="K17" s="9">
        <v>0</v>
      </c>
      <c r="L17" s="10">
        <f t="shared" si="3"/>
        <v>0</v>
      </c>
      <c r="M17" s="9">
        <v>83</v>
      </c>
      <c r="N17" s="15">
        <v>0.56000000000000005</v>
      </c>
    </row>
    <row r="18" spans="1:18" s="11" customFormat="1" x14ac:dyDescent="0.3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3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3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  <c r="R20" s="11" t="s">
        <v>33</v>
      </c>
    </row>
    <row r="21" spans="1:18" s="11" customFormat="1" x14ac:dyDescent="0.3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8" s="11" customFormat="1" x14ac:dyDescent="0.3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3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3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3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ht="16.5" customHeight="1" x14ac:dyDescent="0.3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ht="12.9" thickBot="1" x14ac:dyDescent="0.35">
      <c r="A27" s="16" t="s">
        <v>23</v>
      </c>
      <c r="B27" s="17" t="s">
        <v>24</v>
      </c>
      <c r="C27" s="17" t="s">
        <v>24</v>
      </c>
      <c r="D27" s="17" t="s">
        <v>24</v>
      </c>
      <c r="E27" s="17">
        <f>SUM(E14:E26)</f>
        <v>83</v>
      </c>
      <c r="F27" s="17">
        <f>SUM(F14:F26)</f>
        <v>80</v>
      </c>
      <c r="G27" s="17">
        <f>SUM(G14:G26)</f>
        <v>0</v>
      </c>
      <c r="H27" s="18">
        <f>SUM(F27:G27)/E27</f>
        <v>0.96385542168674698</v>
      </c>
      <c r="I27" s="17">
        <f t="shared" si="1"/>
        <v>3</v>
      </c>
      <c r="J27" s="18">
        <f t="shared" si="2"/>
        <v>3.614457831325301E-2</v>
      </c>
      <c r="K27" s="17">
        <f>SUM(K14:K26)</f>
        <v>0</v>
      </c>
      <c r="L27" s="18">
        <f t="shared" si="3"/>
        <v>0</v>
      </c>
      <c r="M27" s="17">
        <f>AVERAGE(M14:M26)</f>
        <v>82.75</v>
      </c>
      <c r="N27" s="19">
        <f>AVERAGE(N14:N26)</f>
        <v>0.48249999999999998</v>
      </c>
    </row>
    <row r="29" spans="1:18" ht="120" customHeight="1" x14ac:dyDescent="0.3">
      <c r="A29" s="29" t="s">
        <v>25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</row>
    <row r="31" spans="1:18" x14ac:dyDescent="0.3">
      <c r="A31" s="12"/>
    </row>
    <row r="32" spans="1:18" x14ac:dyDescent="0.3">
      <c r="B32" s="36" t="s">
        <v>26</v>
      </c>
      <c r="C32" s="36"/>
      <c r="D32" s="36"/>
      <c r="G32" s="21" t="s">
        <v>27</v>
      </c>
      <c r="H32" s="21"/>
      <c r="I32" s="21"/>
      <c r="J32" s="21"/>
    </row>
    <row r="33" spans="1:10" ht="62.25" customHeight="1" x14ac:dyDescent="0.3">
      <c r="B33" s="37"/>
      <c r="C33" s="37"/>
      <c r="D33" s="37"/>
      <c r="G33" s="33"/>
      <c r="H33" s="33"/>
      <c r="I33" s="33"/>
      <c r="J33" s="33"/>
    </row>
    <row r="34" spans="1:10" hidden="1" x14ac:dyDescent="0.3">
      <c r="A34" s="38" t="e">
        <v>#REF!</v>
      </c>
      <c r="B34" s="38"/>
      <c r="C34" s="6"/>
      <c r="E34" s="38"/>
      <c r="F34" s="38"/>
      <c r="G34" s="38"/>
      <c r="H34" s="38"/>
    </row>
    <row r="35" spans="1:10" hidden="1" x14ac:dyDescent="0.3"/>
    <row r="36" spans="1:10" ht="45" customHeight="1" x14ac:dyDescent="0.3">
      <c r="B36" s="39" t="str">
        <f>B10</f>
        <v>ING. MIGUEL REYES FISCAL</v>
      </c>
      <c r="C36" s="39"/>
      <c r="D36" s="39"/>
      <c r="E36" s="13"/>
      <c r="F36" s="13"/>
      <c r="G36" s="39" t="s">
        <v>34</v>
      </c>
      <c r="H36" s="39"/>
      <c r="I36" s="39"/>
      <c r="J36" s="39"/>
    </row>
  </sheetData>
  <mergeCells count="31">
    <mergeCell ref="A34:B34"/>
    <mergeCell ref="E34:H34"/>
    <mergeCell ref="B36:D36"/>
    <mergeCell ref="G36:J36"/>
    <mergeCell ref="K12:K13"/>
    <mergeCell ref="L12:L13"/>
    <mergeCell ref="B32:D32"/>
    <mergeCell ref="G32:J32"/>
    <mergeCell ref="B33:D33"/>
    <mergeCell ref="G33:J33"/>
    <mergeCell ref="M12:M13"/>
    <mergeCell ref="N12:N13"/>
    <mergeCell ref="A29:N29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honeticPr fontId="9" type="noConversion"/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P21" sqref="P21"/>
    </sheetView>
  </sheetViews>
  <sheetFormatPr baseColWidth="10" defaultColWidth="11.4609375" defaultRowHeight="12.45" x14ac:dyDescent="0.3"/>
  <cols>
    <col min="1" max="1" width="38.53515625" style="1" bestFit="1" customWidth="1"/>
    <col min="2" max="2" width="4.69140625" style="1" bestFit="1" customWidth="1"/>
    <col min="3" max="3" width="5.53515625" style="1" bestFit="1" customWidth="1"/>
    <col min="4" max="4" width="21.84375" style="1" customWidth="1"/>
    <col min="5" max="5" width="9.4609375" style="1" customWidth="1"/>
    <col min="6" max="12" width="7.53515625" style="1" customWidth="1"/>
    <col min="13" max="16384" width="11.4609375" style="1"/>
  </cols>
  <sheetData>
    <row r="1" spans="1:14" ht="62.25" customHeight="1" x14ac:dyDescent="0.3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3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6" x14ac:dyDescent="0.4">
      <c r="A8" s="4" t="s">
        <v>3</v>
      </c>
      <c r="B8" s="33">
        <v>2</v>
      </c>
      <c r="C8" s="33"/>
      <c r="D8" s="14" t="s">
        <v>4</v>
      </c>
      <c r="E8" s="20">
        <f>'1'!E8</f>
        <v>4</v>
      </c>
      <c r="F8"/>
      <c r="G8" s="4" t="s">
        <v>5</v>
      </c>
      <c r="H8" s="20">
        <f>'1'!H8</f>
        <v>4</v>
      </c>
      <c r="I8" s="32" t="s">
        <v>6</v>
      </c>
      <c r="J8" s="32"/>
      <c r="K8" s="32"/>
      <c r="L8" s="33" t="str">
        <f>'1'!L8</f>
        <v>SEPTIEMBRE2022-ENERO2023</v>
      </c>
      <c r="M8" s="33"/>
      <c r="N8" s="33"/>
    </row>
    <row r="10" spans="1:14" x14ac:dyDescent="0.3">
      <c r="A10" s="4" t="s">
        <v>7</v>
      </c>
      <c r="B10" s="33" t="str">
        <f>'1'!B10</f>
        <v>ING. MIGUEL REYES FISCAL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2.9" thickBot="1" x14ac:dyDescent="0.3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3">
      <c r="A12" s="34" t="s">
        <v>8</v>
      </c>
      <c r="B12" s="30" t="s">
        <v>9</v>
      </c>
      <c r="C12" s="30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27" t="s">
        <v>20</v>
      </c>
    </row>
    <row r="13" spans="1:14" x14ac:dyDescent="0.3">
      <c r="A13" s="35"/>
      <c r="B13" s="31"/>
      <c r="C13" s="31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3">
      <c r="A14" s="9" t="str">
        <f>'1'!A14</f>
        <v>CALCULO DIFERENCIAL</v>
      </c>
      <c r="B14" s="9"/>
      <c r="C14" s="9" t="str">
        <f>'1'!C14</f>
        <v>104 B</v>
      </c>
      <c r="D14" s="9" t="str">
        <f>'1'!D14</f>
        <v xml:space="preserve">ISIC </v>
      </c>
      <c r="E14" s="9">
        <f>'1'!E14</f>
        <v>21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3">
      <c r="A15" s="9" t="str">
        <f>'1'!A15</f>
        <v>ALGEBRA LINEAL</v>
      </c>
      <c r="B15" s="9"/>
      <c r="C15" s="9" t="str">
        <f>'1'!C15</f>
        <v>102 B</v>
      </c>
      <c r="D15" s="9" t="str">
        <f>'1'!D15</f>
        <v xml:space="preserve">IEME </v>
      </c>
      <c r="E15" s="9">
        <f>'1'!E15</f>
        <v>23</v>
      </c>
      <c r="F15" s="9"/>
      <c r="G15" s="9"/>
      <c r="H15" s="10">
        <f t="shared" si="0"/>
        <v>0</v>
      </c>
      <c r="I15" s="9">
        <f t="shared" si="1"/>
        <v>23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4.9" x14ac:dyDescent="0.3">
      <c r="A16" s="9" t="str">
        <f>'1'!A16</f>
        <v>PROBABILIDAD Y ESTADISTICA DESCRIPTIVA</v>
      </c>
      <c r="B16" s="9"/>
      <c r="C16" s="9" t="str">
        <f>'1'!C16</f>
        <v>307 B</v>
      </c>
      <c r="D16" s="9" t="str">
        <f>'1'!D16</f>
        <v xml:space="preserve">IGEM </v>
      </c>
      <c r="E16" s="9">
        <f>'1'!E16</f>
        <v>23</v>
      </c>
      <c r="F16" s="9"/>
      <c r="G16" s="9"/>
      <c r="H16" s="10">
        <f t="shared" si="0"/>
        <v>0</v>
      </c>
      <c r="I16" s="9">
        <f t="shared" si="1"/>
        <v>23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3">
      <c r="A17" s="9" t="str">
        <f>'1'!A17</f>
        <v>FISICA GENERAL</v>
      </c>
      <c r="B17" s="9"/>
      <c r="C17" s="9" t="str">
        <f>'1'!C17</f>
        <v>304 B</v>
      </c>
      <c r="D17" s="9" t="str">
        <f>'1'!D17</f>
        <v xml:space="preserve">ISIC </v>
      </c>
      <c r="E17" s="9">
        <f>'1'!E17</f>
        <v>16</v>
      </c>
      <c r="F17" s="9"/>
      <c r="G17" s="9"/>
      <c r="H17" s="10">
        <f t="shared" si="0"/>
        <v>0</v>
      </c>
      <c r="I17" s="9">
        <f t="shared" si="1"/>
        <v>16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3">
      <c r="A18" s="9" t="e">
        <f>'1'!#REF!</f>
        <v>#REF!</v>
      </c>
      <c r="B18" s="9"/>
      <c r="C18" s="9" t="e">
        <f>'1'!#REF!</f>
        <v>#REF!</v>
      </c>
      <c r="D18" s="9" t="e">
        <f>'1'!#REF!</f>
        <v>#REF!</v>
      </c>
      <c r="E18" s="9" t="e">
        <f>'1'!#REF!</f>
        <v>#REF!</v>
      </c>
      <c r="F18" s="9"/>
      <c r="G18" s="9"/>
      <c r="H18" s="10" t="e">
        <f t="shared" si="0"/>
        <v>#REF!</v>
      </c>
      <c r="I18" s="9" t="e">
        <f t="shared" si="1"/>
        <v>#REF!</v>
      </c>
      <c r="J18" s="10" t="e">
        <f t="shared" si="2"/>
        <v>#REF!</v>
      </c>
      <c r="K18" s="9"/>
      <c r="L18" s="10" t="e">
        <f t="shared" si="3"/>
        <v>#REF!</v>
      </c>
      <c r="M18" s="9"/>
      <c r="N18" s="15"/>
    </row>
    <row r="19" spans="1:14" s="11" customFormat="1" x14ac:dyDescent="0.3">
      <c r="A19" s="9">
        <f>'1'!A18</f>
        <v>0</v>
      </c>
      <c r="B19" s="9"/>
      <c r="C19" s="9">
        <f>'1'!C18</f>
        <v>0</v>
      </c>
      <c r="D19" s="9">
        <f>'1'!D18</f>
        <v>0</v>
      </c>
      <c r="E19" s="9">
        <f>'1'!E18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3">
      <c r="A20" s="9">
        <f>'1'!A19</f>
        <v>0</v>
      </c>
      <c r="B20" s="9"/>
      <c r="C20" s="9">
        <f>'1'!C19</f>
        <v>0</v>
      </c>
      <c r="D20" s="9">
        <f>'1'!D19</f>
        <v>0</v>
      </c>
      <c r="E20" s="9">
        <f>'1'!E19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3">
      <c r="A21" s="9">
        <f>'1'!A20</f>
        <v>0</v>
      </c>
      <c r="B21" s="9"/>
      <c r="C21" s="9">
        <f>'1'!C20</f>
        <v>0</v>
      </c>
      <c r="D21" s="9">
        <f>'1'!D20</f>
        <v>0</v>
      </c>
      <c r="E21" s="9">
        <f>'1'!E20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3">
      <c r="A22" s="9">
        <f>'1'!A21</f>
        <v>0</v>
      </c>
      <c r="B22" s="9"/>
      <c r="C22" s="9">
        <f>'1'!C21</f>
        <v>0</v>
      </c>
      <c r="D22" s="9">
        <f>'1'!D21</f>
        <v>0</v>
      </c>
      <c r="E22" s="9">
        <f>'1'!E21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3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3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3">
      <c r="A25" s="9">
        <f>'1'!A24</f>
        <v>0</v>
      </c>
      <c r="B25" s="9"/>
      <c r="C25" s="9">
        <f>'1'!C24</f>
        <v>0</v>
      </c>
      <c r="D25" s="9">
        <f>'1'!D24</f>
        <v>0</v>
      </c>
      <c r="E25" s="9">
        <f>'1'!E24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3">
      <c r="A26" s="9">
        <f>'1'!A25</f>
        <v>0</v>
      </c>
      <c r="B26" s="9"/>
      <c r="C26" s="9">
        <f>'1'!C25</f>
        <v>0</v>
      </c>
      <c r="D26" s="9">
        <f>'1'!D25</f>
        <v>0</v>
      </c>
      <c r="E26" s="9">
        <f>'1'!E25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3">
      <c r="A27" s="9">
        <f>'1'!A26</f>
        <v>0</v>
      </c>
      <c r="B27" s="9"/>
      <c r="C27" s="9">
        <f>'1'!C26</f>
        <v>0</v>
      </c>
      <c r="D27" s="9">
        <f>'1'!D26</f>
        <v>0</v>
      </c>
      <c r="E27" s="9">
        <f>'1'!E26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2.9" thickBot="1" x14ac:dyDescent="0.35">
      <c r="A28" s="16" t="s">
        <v>23</v>
      </c>
      <c r="B28" s="17" t="s">
        <v>24</v>
      </c>
      <c r="C28" s="17" t="s">
        <v>24</v>
      </c>
      <c r="D28" s="17" t="s">
        <v>24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3">
      <c r="A30" s="29" t="s">
        <v>25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3">
      <c r="A32" s="12"/>
    </row>
    <row r="33" spans="1:10" x14ac:dyDescent="0.3">
      <c r="B33" s="36" t="s">
        <v>26</v>
      </c>
      <c r="C33" s="36"/>
      <c r="D33" s="36"/>
      <c r="G33" s="21" t="s">
        <v>27</v>
      </c>
      <c r="H33" s="21"/>
      <c r="I33" s="21"/>
      <c r="J33" s="21"/>
    </row>
    <row r="34" spans="1:10" ht="62.25" customHeight="1" x14ac:dyDescent="0.3">
      <c r="B34" s="37"/>
      <c r="C34" s="37"/>
      <c r="D34" s="37"/>
      <c r="G34" s="33"/>
      <c r="H34" s="33"/>
      <c r="I34" s="33"/>
      <c r="J34" s="33"/>
    </row>
    <row r="35" spans="1:10" hidden="1" x14ac:dyDescent="0.3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3"/>
    <row r="37" spans="1:10" ht="45" customHeight="1" x14ac:dyDescent="0.3">
      <c r="B37" s="39" t="str">
        <f>B10</f>
        <v>ING. MIGUEL REYES FISCAL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U28" sqref="U28"/>
    </sheetView>
  </sheetViews>
  <sheetFormatPr baseColWidth="10" defaultColWidth="11.4609375" defaultRowHeight="12.45" x14ac:dyDescent="0.3"/>
  <cols>
    <col min="1" max="1" width="38.53515625" style="1" bestFit="1" customWidth="1"/>
    <col min="2" max="2" width="4.69140625" style="1" bestFit="1" customWidth="1"/>
    <col min="3" max="3" width="5.53515625" style="1" bestFit="1" customWidth="1"/>
    <col min="4" max="4" width="21.84375" style="1" customWidth="1"/>
    <col min="5" max="5" width="9.4609375" style="1" customWidth="1"/>
    <col min="6" max="12" width="7.53515625" style="1" customWidth="1"/>
    <col min="13" max="16384" width="11.4609375" style="1"/>
  </cols>
  <sheetData>
    <row r="1" spans="1:14" ht="62.25" customHeight="1" x14ac:dyDescent="0.3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3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6" x14ac:dyDescent="0.4">
      <c r="A8" s="4" t="s">
        <v>3</v>
      </c>
      <c r="B8" s="33">
        <v>3</v>
      </c>
      <c r="C8" s="33"/>
      <c r="D8" s="14" t="s">
        <v>4</v>
      </c>
      <c r="E8" s="20">
        <f>'1'!E8</f>
        <v>4</v>
      </c>
      <c r="F8"/>
      <c r="G8" s="4" t="s">
        <v>5</v>
      </c>
      <c r="H8" s="20">
        <f>'1'!H8</f>
        <v>4</v>
      </c>
      <c r="I8" s="32" t="s">
        <v>6</v>
      </c>
      <c r="J8" s="32"/>
      <c r="K8" s="32"/>
      <c r="L8" s="33" t="str">
        <f>'1'!L8</f>
        <v>SEPTIEMBRE2022-ENERO2023</v>
      </c>
      <c r="M8" s="33"/>
      <c r="N8" s="33"/>
    </row>
    <row r="10" spans="1:14" x14ac:dyDescent="0.3">
      <c r="A10" s="4" t="s">
        <v>7</v>
      </c>
      <c r="B10" s="33" t="str">
        <f>'1'!B10</f>
        <v>ING. MIGUEL REYES FISCAL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2.9" thickBot="1" x14ac:dyDescent="0.3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3">
      <c r="A12" s="34" t="s">
        <v>8</v>
      </c>
      <c r="B12" s="30" t="s">
        <v>9</v>
      </c>
      <c r="C12" s="30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27" t="s">
        <v>20</v>
      </c>
    </row>
    <row r="13" spans="1:14" x14ac:dyDescent="0.3">
      <c r="A13" s="35"/>
      <c r="B13" s="31"/>
      <c r="C13" s="31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3">
      <c r="A14" s="9" t="str">
        <f>'1'!A14</f>
        <v>CALCULO DIFERENCIAL</v>
      </c>
      <c r="B14" s="9"/>
      <c r="C14" s="9" t="str">
        <f>'1'!C14</f>
        <v>104 B</v>
      </c>
      <c r="D14" s="9" t="str">
        <f>'1'!D14</f>
        <v xml:space="preserve">ISIC </v>
      </c>
      <c r="E14" s="9">
        <f>'1'!E14</f>
        <v>21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3">
      <c r="A15" s="9" t="str">
        <f>'1'!A15</f>
        <v>ALGEBRA LINEAL</v>
      </c>
      <c r="B15" s="9"/>
      <c r="C15" s="9" t="str">
        <f>'1'!C15</f>
        <v>102 B</v>
      </c>
      <c r="D15" s="9" t="str">
        <f>'1'!D15</f>
        <v xml:space="preserve">IEME </v>
      </c>
      <c r="E15" s="9">
        <f>'1'!E15</f>
        <v>23</v>
      </c>
      <c r="F15" s="9"/>
      <c r="G15" s="9"/>
      <c r="H15" s="10">
        <f t="shared" si="0"/>
        <v>0</v>
      </c>
      <c r="I15" s="9">
        <f t="shared" si="1"/>
        <v>23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4.9" x14ac:dyDescent="0.3">
      <c r="A16" s="9" t="str">
        <f>'1'!A16</f>
        <v>PROBABILIDAD Y ESTADISTICA DESCRIPTIVA</v>
      </c>
      <c r="B16" s="9"/>
      <c r="C16" s="9" t="str">
        <f>'1'!C16</f>
        <v>307 B</v>
      </c>
      <c r="D16" s="9" t="str">
        <f>'1'!D16</f>
        <v xml:space="preserve">IGEM </v>
      </c>
      <c r="E16" s="9">
        <f>'1'!E16</f>
        <v>23</v>
      </c>
      <c r="F16" s="9"/>
      <c r="G16" s="9"/>
      <c r="H16" s="10">
        <f t="shared" si="0"/>
        <v>0</v>
      </c>
      <c r="I16" s="9">
        <f t="shared" si="1"/>
        <v>23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3">
      <c r="A17" s="9" t="str">
        <f>'1'!A17</f>
        <v>FISICA GENERAL</v>
      </c>
      <c r="B17" s="9"/>
      <c r="C17" s="9" t="str">
        <f>'1'!C17</f>
        <v>304 B</v>
      </c>
      <c r="D17" s="9" t="str">
        <f>'1'!D17</f>
        <v xml:space="preserve">ISIC </v>
      </c>
      <c r="E17" s="9">
        <f>'1'!E17</f>
        <v>16</v>
      </c>
      <c r="F17" s="9"/>
      <c r="G17" s="9"/>
      <c r="H17" s="10">
        <f t="shared" si="0"/>
        <v>0</v>
      </c>
      <c r="I17" s="9">
        <f t="shared" si="1"/>
        <v>16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3">
      <c r="A18" s="9" t="e">
        <f>'1'!#REF!</f>
        <v>#REF!</v>
      </c>
      <c r="B18" s="9"/>
      <c r="C18" s="9" t="e">
        <f>'1'!#REF!</f>
        <v>#REF!</v>
      </c>
      <c r="D18" s="9" t="e">
        <f>'1'!#REF!</f>
        <v>#REF!</v>
      </c>
      <c r="E18" s="9" t="e">
        <f>'1'!#REF!</f>
        <v>#REF!</v>
      </c>
      <c r="F18" s="9"/>
      <c r="G18" s="9"/>
      <c r="H18" s="10" t="e">
        <f t="shared" si="0"/>
        <v>#REF!</v>
      </c>
      <c r="I18" s="9" t="e">
        <f t="shared" si="1"/>
        <v>#REF!</v>
      </c>
      <c r="J18" s="10" t="e">
        <f t="shared" si="2"/>
        <v>#REF!</v>
      </c>
      <c r="K18" s="9"/>
      <c r="L18" s="10" t="e">
        <f t="shared" si="3"/>
        <v>#REF!</v>
      </c>
      <c r="M18" s="9"/>
      <c r="N18" s="15"/>
    </row>
    <row r="19" spans="1:14" s="11" customFormat="1" x14ac:dyDescent="0.3">
      <c r="A19" s="9">
        <f>'1'!A18</f>
        <v>0</v>
      </c>
      <c r="B19" s="9"/>
      <c r="C19" s="9">
        <f>'1'!C18</f>
        <v>0</v>
      </c>
      <c r="D19" s="9">
        <f>'1'!D18</f>
        <v>0</v>
      </c>
      <c r="E19" s="9">
        <f>'1'!E18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3">
      <c r="A20" s="9">
        <f>'1'!A19</f>
        <v>0</v>
      </c>
      <c r="B20" s="9"/>
      <c r="C20" s="9">
        <f>'1'!C19</f>
        <v>0</v>
      </c>
      <c r="D20" s="9">
        <f>'1'!D19</f>
        <v>0</v>
      </c>
      <c r="E20" s="9">
        <f>'1'!E19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3">
      <c r="A21" s="9">
        <f>'1'!A20</f>
        <v>0</v>
      </c>
      <c r="B21" s="9"/>
      <c r="C21" s="9">
        <f>'1'!C20</f>
        <v>0</v>
      </c>
      <c r="D21" s="9">
        <f>'1'!D20</f>
        <v>0</v>
      </c>
      <c r="E21" s="9">
        <f>'1'!E20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3">
      <c r="A22" s="9">
        <f>'1'!A21</f>
        <v>0</v>
      </c>
      <c r="B22" s="9"/>
      <c r="C22" s="9">
        <f>'1'!C21</f>
        <v>0</v>
      </c>
      <c r="D22" s="9">
        <f>'1'!D21</f>
        <v>0</v>
      </c>
      <c r="E22" s="9">
        <f>'1'!E21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3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3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3">
      <c r="A25" s="9">
        <f>'1'!A24</f>
        <v>0</v>
      </c>
      <c r="B25" s="9"/>
      <c r="C25" s="9">
        <f>'1'!C24</f>
        <v>0</v>
      </c>
      <c r="D25" s="9">
        <f>'1'!D24</f>
        <v>0</v>
      </c>
      <c r="E25" s="9">
        <f>'1'!E24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3">
      <c r="A26" s="9">
        <f>'1'!A25</f>
        <v>0</v>
      </c>
      <c r="B26" s="9"/>
      <c r="C26" s="9">
        <f>'1'!C25</f>
        <v>0</v>
      </c>
      <c r="D26" s="9">
        <f>'1'!D25</f>
        <v>0</v>
      </c>
      <c r="E26" s="9">
        <f>'1'!E25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3">
      <c r="A27" s="9">
        <f>'1'!A26</f>
        <v>0</v>
      </c>
      <c r="B27" s="9"/>
      <c r="C27" s="9">
        <f>'1'!C26</f>
        <v>0</v>
      </c>
      <c r="D27" s="9">
        <f>'1'!D26</f>
        <v>0</v>
      </c>
      <c r="E27" s="9">
        <f>'1'!E26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2.9" thickBot="1" x14ac:dyDescent="0.35">
      <c r="A28" s="16" t="s">
        <v>23</v>
      </c>
      <c r="B28" s="17" t="s">
        <v>24</v>
      </c>
      <c r="C28" s="17" t="s">
        <v>24</v>
      </c>
      <c r="D28" s="17" t="s">
        <v>24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3">
      <c r="A30" s="29" t="s">
        <v>25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3">
      <c r="A32" s="12"/>
    </row>
    <row r="33" spans="1:10" x14ac:dyDescent="0.3">
      <c r="B33" s="36" t="s">
        <v>26</v>
      </c>
      <c r="C33" s="36"/>
      <c r="D33" s="36"/>
      <c r="G33" s="21" t="s">
        <v>27</v>
      </c>
      <c r="H33" s="21"/>
      <c r="I33" s="21"/>
      <c r="J33" s="21"/>
    </row>
    <row r="34" spans="1:10" ht="62.25" customHeight="1" x14ac:dyDescent="0.3">
      <c r="B34" s="37"/>
      <c r="C34" s="37"/>
      <c r="D34" s="37"/>
      <c r="G34" s="33"/>
      <c r="H34" s="33"/>
      <c r="I34" s="33"/>
      <c r="J34" s="33"/>
    </row>
    <row r="35" spans="1:10" hidden="1" x14ac:dyDescent="0.3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3"/>
    <row r="37" spans="1:10" ht="45" customHeight="1" x14ac:dyDescent="0.3">
      <c r="B37" s="39" t="str">
        <f>B10</f>
        <v>ING. MIGUEL REYES FISCAL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609375" defaultRowHeight="12.45" x14ac:dyDescent="0.3"/>
  <cols>
    <col min="1" max="1" width="38.53515625" style="1" bestFit="1" customWidth="1"/>
    <col min="2" max="2" width="4.69140625" style="1" bestFit="1" customWidth="1"/>
    <col min="3" max="3" width="5.53515625" style="1" bestFit="1" customWidth="1"/>
    <col min="4" max="4" width="21.84375" style="1" customWidth="1"/>
    <col min="5" max="5" width="9.4609375" style="1" customWidth="1"/>
    <col min="6" max="12" width="7.53515625" style="1" customWidth="1"/>
    <col min="13" max="16384" width="11.4609375" style="1"/>
  </cols>
  <sheetData>
    <row r="1" spans="1:14" ht="62.25" customHeight="1" x14ac:dyDescent="0.3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3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6" x14ac:dyDescent="0.4">
      <c r="A8" s="4" t="s">
        <v>3</v>
      </c>
      <c r="B8" s="33">
        <v>4</v>
      </c>
      <c r="C8" s="33"/>
      <c r="D8" s="14" t="s">
        <v>4</v>
      </c>
      <c r="E8" s="20">
        <f>'1'!E8</f>
        <v>4</v>
      </c>
      <c r="F8"/>
      <c r="G8" s="4" t="s">
        <v>5</v>
      </c>
      <c r="H8" s="20">
        <f>'1'!H8</f>
        <v>4</v>
      </c>
      <c r="I8" s="32" t="s">
        <v>6</v>
      </c>
      <c r="J8" s="32"/>
      <c r="K8" s="32"/>
      <c r="L8" s="33" t="str">
        <f>'1'!L8</f>
        <v>SEPTIEMBRE2022-ENERO2023</v>
      </c>
      <c r="M8" s="33"/>
      <c r="N8" s="33"/>
    </row>
    <row r="10" spans="1:14" x14ac:dyDescent="0.3">
      <c r="A10" s="4" t="s">
        <v>7</v>
      </c>
      <c r="B10" s="33" t="str">
        <f>'1'!B10</f>
        <v>ING. MIGUEL REYES FISCAL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2.9" thickBot="1" x14ac:dyDescent="0.3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3">
      <c r="A12" s="34" t="s">
        <v>8</v>
      </c>
      <c r="B12" s="30" t="s">
        <v>9</v>
      </c>
      <c r="C12" s="30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27" t="s">
        <v>20</v>
      </c>
    </row>
    <row r="13" spans="1:14" x14ac:dyDescent="0.3">
      <c r="A13" s="35"/>
      <c r="B13" s="31"/>
      <c r="C13" s="31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3">
      <c r="A14" s="9" t="str">
        <f>'1'!A14</f>
        <v>CALCULO DIFERENCIAL</v>
      </c>
      <c r="B14" s="9"/>
      <c r="C14" s="9" t="str">
        <f>'1'!C14</f>
        <v>104 B</v>
      </c>
      <c r="D14" s="9" t="str">
        <f>'1'!D14</f>
        <v xml:space="preserve">ISIC </v>
      </c>
      <c r="E14" s="9">
        <f>'1'!E14</f>
        <v>21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3">
      <c r="A15" s="9" t="str">
        <f>'1'!A15</f>
        <v>ALGEBRA LINEAL</v>
      </c>
      <c r="B15" s="9"/>
      <c r="C15" s="9" t="str">
        <f>'1'!C15</f>
        <v>102 B</v>
      </c>
      <c r="D15" s="9" t="str">
        <f>'1'!D15</f>
        <v xml:space="preserve">IEME </v>
      </c>
      <c r="E15" s="9">
        <f>'1'!E15</f>
        <v>23</v>
      </c>
      <c r="F15" s="9"/>
      <c r="G15" s="9"/>
      <c r="H15" s="10">
        <f t="shared" si="0"/>
        <v>0</v>
      </c>
      <c r="I15" s="9">
        <f t="shared" si="1"/>
        <v>23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4.9" x14ac:dyDescent="0.3">
      <c r="A16" s="9" t="str">
        <f>'1'!A16</f>
        <v>PROBABILIDAD Y ESTADISTICA DESCRIPTIVA</v>
      </c>
      <c r="B16" s="9"/>
      <c r="C16" s="9" t="str">
        <f>'1'!C16</f>
        <v>307 B</v>
      </c>
      <c r="D16" s="9" t="str">
        <f>'1'!D16</f>
        <v xml:space="preserve">IGEM </v>
      </c>
      <c r="E16" s="9">
        <f>'1'!E16</f>
        <v>23</v>
      </c>
      <c r="F16" s="9"/>
      <c r="G16" s="9"/>
      <c r="H16" s="10">
        <f t="shared" si="0"/>
        <v>0</v>
      </c>
      <c r="I16" s="9">
        <f t="shared" si="1"/>
        <v>23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3">
      <c r="A17" s="9" t="str">
        <f>'1'!A17</f>
        <v>FISICA GENERAL</v>
      </c>
      <c r="B17" s="9"/>
      <c r="C17" s="9" t="str">
        <f>'1'!C17</f>
        <v>304 B</v>
      </c>
      <c r="D17" s="9" t="str">
        <f>'1'!D17</f>
        <v xml:space="preserve">ISIC </v>
      </c>
      <c r="E17" s="9">
        <f>'1'!E17</f>
        <v>16</v>
      </c>
      <c r="F17" s="9"/>
      <c r="G17" s="9"/>
      <c r="H17" s="10">
        <f t="shared" si="0"/>
        <v>0</v>
      </c>
      <c r="I17" s="9">
        <f t="shared" si="1"/>
        <v>16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3">
      <c r="A18" s="9" t="e">
        <f>'1'!#REF!</f>
        <v>#REF!</v>
      </c>
      <c r="B18" s="9"/>
      <c r="C18" s="9" t="e">
        <f>'1'!#REF!</f>
        <v>#REF!</v>
      </c>
      <c r="D18" s="9" t="e">
        <f>'1'!#REF!</f>
        <v>#REF!</v>
      </c>
      <c r="E18" s="9" t="e">
        <f>'1'!#REF!</f>
        <v>#REF!</v>
      </c>
      <c r="F18" s="9"/>
      <c r="G18" s="9"/>
      <c r="H18" s="10" t="e">
        <f t="shared" si="0"/>
        <v>#REF!</v>
      </c>
      <c r="I18" s="9" t="e">
        <f t="shared" si="1"/>
        <v>#REF!</v>
      </c>
      <c r="J18" s="10" t="e">
        <f t="shared" si="2"/>
        <v>#REF!</v>
      </c>
      <c r="K18" s="9"/>
      <c r="L18" s="10" t="e">
        <f t="shared" si="3"/>
        <v>#REF!</v>
      </c>
      <c r="M18" s="9"/>
      <c r="N18" s="15"/>
    </row>
    <row r="19" spans="1:14" s="11" customFormat="1" x14ac:dyDescent="0.3">
      <c r="A19" s="9">
        <f>'1'!A18</f>
        <v>0</v>
      </c>
      <c r="B19" s="9"/>
      <c r="C19" s="9">
        <f>'1'!C18</f>
        <v>0</v>
      </c>
      <c r="D19" s="9">
        <f>'1'!D18</f>
        <v>0</v>
      </c>
      <c r="E19" s="9">
        <f>'1'!E18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3">
      <c r="A20" s="9">
        <f>'1'!A19</f>
        <v>0</v>
      </c>
      <c r="B20" s="9"/>
      <c r="C20" s="9">
        <f>'1'!C19</f>
        <v>0</v>
      </c>
      <c r="D20" s="9">
        <f>'1'!D19</f>
        <v>0</v>
      </c>
      <c r="E20" s="9">
        <f>'1'!E19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3">
      <c r="A21" s="9">
        <f>'1'!A20</f>
        <v>0</v>
      </c>
      <c r="B21" s="9"/>
      <c r="C21" s="9">
        <f>'1'!C20</f>
        <v>0</v>
      </c>
      <c r="D21" s="9">
        <f>'1'!D20</f>
        <v>0</v>
      </c>
      <c r="E21" s="9">
        <f>'1'!E20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3">
      <c r="A22" s="9">
        <f>'1'!A21</f>
        <v>0</v>
      </c>
      <c r="B22" s="9"/>
      <c r="C22" s="9">
        <f>'1'!C21</f>
        <v>0</v>
      </c>
      <c r="D22" s="9">
        <f>'1'!D21</f>
        <v>0</v>
      </c>
      <c r="E22" s="9">
        <f>'1'!E21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3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3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3">
      <c r="A25" s="9">
        <f>'1'!A24</f>
        <v>0</v>
      </c>
      <c r="B25" s="9"/>
      <c r="C25" s="9">
        <f>'1'!C24</f>
        <v>0</v>
      </c>
      <c r="D25" s="9">
        <f>'1'!D24</f>
        <v>0</v>
      </c>
      <c r="E25" s="9">
        <f>'1'!E24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3">
      <c r="A26" s="9">
        <f>'1'!A25</f>
        <v>0</v>
      </c>
      <c r="B26" s="9"/>
      <c r="C26" s="9">
        <f>'1'!C25</f>
        <v>0</v>
      </c>
      <c r="D26" s="9">
        <f>'1'!D25</f>
        <v>0</v>
      </c>
      <c r="E26" s="9">
        <f>'1'!E25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3">
      <c r="A27" s="9">
        <f>'1'!A26</f>
        <v>0</v>
      </c>
      <c r="B27" s="9"/>
      <c r="C27" s="9">
        <f>'1'!C26</f>
        <v>0</v>
      </c>
      <c r="D27" s="9">
        <f>'1'!D26</f>
        <v>0</v>
      </c>
      <c r="E27" s="9">
        <f>'1'!E26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2.9" thickBot="1" x14ac:dyDescent="0.35">
      <c r="A28" s="16" t="s">
        <v>23</v>
      </c>
      <c r="B28" s="17" t="s">
        <v>24</v>
      </c>
      <c r="C28" s="17" t="s">
        <v>24</v>
      </c>
      <c r="D28" s="17" t="s">
        <v>24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3">
      <c r="A30" s="29" t="s">
        <v>25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3">
      <c r="A32" s="12"/>
    </row>
    <row r="33" spans="1:10" x14ac:dyDescent="0.3">
      <c r="B33" s="36" t="s">
        <v>26</v>
      </c>
      <c r="C33" s="36"/>
      <c r="D33" s="36"/>
      <c r="G33" s="21" t="s">
        <v>27</v>
      </c>
      <c r="H33" s="21"/>
      <c r="I33" s="21"/>
      <c r="J33" s="21"/>
    </row>
    <row r="34" spans="1:10" ht="62.25" customHeight="1" x14ac:dyDescent="0.3">
      <c r="B34" s="37"/>
      <c r="C34" s="37"/>
      <c r="D34" s="37"/>
      <c r="G34" s="33"/>
      <c r="H34" s="33"/>
      <c r="I34" s="33"/>
      <c r="J34" s="33"/>
    </row>
    <row r="35" spans="1:10" hidden="1" x14ac:dyDescent="0.3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3"/>
    <row r="37" spans="1:10" ht="45" customHeight="1" x14ac:dyDescent="0.3">
      <c r="B37" s="39" t="str">
        <f>B10</f>
        <v>ING. MIGUEL REYES FISCAL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R18" sqref="R18"/>
    </sheetView>
  </sheetViews>
  <sheetFormatPr baseColWidth="10" defaultColWidth="11.4609375" defaultRowHeight="12.45" x14ac:dyDescent="0.3"/>
  <cols>
    <col min="1" max="1" width="38.53515625" style="1" bestFit="1" customWidth="1"/>
    <col min="2" max="2" width="4.69140625" style="1" bestFit="1" customWidth="1"/>
    <col min="3" max="3" width="5.53515625" style="1" bestFit="1" customWidth="1"/>
    <col min="4" max="4" width="21.84375" style="1" customWidth="1"/>
    <col min="5" max="5" width="9.4609375" style="1" customWidth="1"/>
    <col min="6" max="7" width="7.53515625" style="1" customWidth="1"/>
    <col min="8" max="8" width="8.69140625" style="1" customWidth="1"/>
    <col min="9" max="12" width="7.53515625" style="1" customWidth="1"/>
    <col min="13" max="16384" width="11.4609375" style="1"/>
  </cols>
  <sheetData>
    <row r="1" spans="1:14" ht="62.25" customHeight="1" x14ac:dyDescent="0.3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3">
      <c r="A6" s="22" t="s">
        <v>2</v>
      </c>
      <c r="B6" s="22"/>
      <c r="C6" s="22"/>
      <c r="D6" s="22"/>
      <c r="E6" s="23" t="s">
        <v>30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6" x14ac:dyDescent="0.4">
      <c r="A8" s="4" t="s">
        <v>3</v>
      </c>
      <c r="B8" s="33" t="s">
        <v>28</v>
      </c>
      <c r="C8" s="33"/>
      <c r="D8" s="14" t="s">
        <v>4</v>
      </c>
      <c r="E8" s="20">
        <f>'1'!E8</f>
        <v>4</v>
      </c>
      <c r="F8"/>
      <c r="G8" s="4" t="s">
        <v>5</v>
      </c>
      <c r="H8" s="20">
        <f>'1'!H8</f>
        <v>4</v>
      </c>
      <c r="I8" s="32" t="s">
        <v>6</v>
      </c>
      <c r="J8" s="32"/>
      <c r="K8" s="32"/>
      <c r="L8" s="33" t="str">
        <f>'1'!L8</f>
        <v>SEPTIEMBRE2022-ENERO2023</v>
      </c>
      <c r="M8" s="33"/>
      <c r="N8" s="33"/>
    </row>
    <row r="10" spans="1:14" x14ac:dyDescent="0.3">
      <c r="A10" s="4" t="s">
        <v>7</v>
      </c>
      <c r="B10" s="33" t="str">
        <f>'1'!B10</f>
        <v>ING. MIGUEL REYES FISCAL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2.9" thickBot="1" x14ac:dyDescent="0.3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3">
      <c r="A12" s="34" t="s">
        <v>8</v>
      </c>
      <c r="B12" s="30" t="s">
        <v>9</v>
      </c>
      <c r="C12" s="30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27" t="s">
        <v>20</v>
      </c>
    </row>
    <row r="13" spans="1:14" x14ac:dyDescent="0.3">
      <c r="A13" s="35"/>
      <c r="B13" s="31"/>
      <c r="C13" s="31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3">
      <c r="A14" s="9" t="str">
        <f>'1'!A14</f>
        <v>CALCULO DIFERENCIAL</v>
      </c>
      <c r="B14" s="9"/>
      <c r="C14" s="9" t="str">
        <f>'1'!C14</f>
        <v>104 B</v>
      </c>
      <c r="D14" s="9" t="str">
        <f>'1'!D14</f>
        <v xml:space="preserve">ISIC </v>
      </c>
      <c r="E14" s="9">
        <f>'1'!E14</f>
        <v>21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3">
      <c r="A15" s="9" t="str">
        <f>'1'!A15</f>
        <v>ALGEBRA LINEAL</v>
      </c>
      <c r="B15" s="9"/>
      <c r="C15" s="9" t="str">
        <f>'1'!C15</f>
        <v>102 B</v>
      </c>
      <c r="D15" s="9" t="str">
        <f>'1'!D15</f>
        <v xml:space="preserve">IEME </v>
      </c>
      <c r="E15" s="9">
        <f>'1'!E15</f>
        <v>23</v>
      </c>
      <c r="F15" s="9"/>
      <c r="G15" s="9"/>
      <c r="H15" s="10">
        <f t="shared" si="0"/>
        <v>0</v>
      </c>
      <c r="I15" s="9">
        <f t="shared" si="1"/>
        <v>23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4.9" x14ac:dyDescent="0.3">
      <c r="A16" s="9" t="str">
        <f>'1'!A16</f>
        <v>PROBABILIDAD Y ESTADISTICA DESCRIPTIVA</v>
      </c>
      <c r="B16" s="9"/>
      <c r="C16" s="9" t="str">
        <f>'1'!C16</f>
        <v>307 B</v>
      </c>
      <c r="D16" s="9" t="str">
        <f>'1'!D16</f>
        <v xml:space="preserve">IGEM </v>
      </c>
      <c r="E16" s="9">
        <f>'1'!E16</f>
        <v>23</v>
      </c>
      <c r="F16" s="9"/>
      <c r="G16" s="9"/>
      <c r="H16" s="10">
        <f t="shared" si="0"/>
        <v>0</v>
      </c>
      <c r="I16" s="9">
        <f t="shared" si="1"/>
        <v>23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3">
      <c r="A17" s="9" t="str">
        <f>'1'!A17</f>
        <v>FISICA GENERAL</v>
      </c>
      <c r="B17" s="9"/>
      <c r="C17" s="9" t="str">
        <f>'1'!C17</f>
        <v>304 B</v>
      </c>
      <c r="D17" s="9" t="str">
        <f>'1'!D17</f>
        <v xml:space="preserve">ISIC </v>
      </c>
      <c r="E17" s="9">
        <f>'1'!E17</f>
        <v>16</v>
      </c>
      <c r="F17" s="9"/>
      <c r="G17" s="9"/>
      <c r="H17" s="10">
        <f t="shared" si="0"/>
        <v>0</v>
      </c>
      <c r="I17" s="9">
        <f t="shared" si="1"/>
        <v>16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3">
      <c r="A18" s="9" t="e">
        <f>'1'!#REF!</f>
        <v>#REF!</v>
      </c>
      <c r="B18" s="9"/>
      <c r="C18" s="9" t="e">
        <f>'1'!#REF!</f>
        <v>#REF!</v>
      </c>
      <c r="D18" s="9" t="e">
        <f>'1'!#REF!</f>
        <v>#REF!</v>
      </c>
      <c r="E18" s="9" t="e">
        <f>'1'!#REF!</f>
        <v>#REF!</v>
      </c>
      <c r="F18" s="9"/>
      <c r="G18" s="9"/>
      <c r="H18" s="10" t="e">
        <f t="shared" si="0"/>
        <v>#REF!</v>
      </c>
      <c r="I18" s="9" t="e">
        <f t="shared" si="1"/>
        <v>#REF!</v>
      </c>
      <c r="J18" s="10" t="e">
        <f t="shared" si="2"/>
        <v>#REF!</v>
      </c>
      <c r="K18" s="9"/>
      <c r="L18" s="10" t="e">
        <f t="shared" si="3"/>
        <v>#REF!</v>
      </c>
      <c r="M18" s="9"/>
      <c r="N18" s="15"/>
    </row>
    <row r="19" spans="1:14" s="11" customFormat="1" x14ac:dyDescent="0.3">
      <c r="A19" s="9">
        <f>'1'!A18</f>
        <v>0</v>
      </c>
      <c r="B19" s="9"/>
      <c r="C19" s="9">
        <f>'1'!C18</f>
        <v>0</v>
      </c>
      <c r="D19" s="9">
        <f>'1'!D18</f>
        <v>0</v>
      </c>
      <c r="E19" s="9">
        <f>'1'!E18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3">
      <c r="A20" s="9">
        <f>'1'!A19</f>
        <v>0</v>
      </c>
      <c r="B20" s="9"/>
      <c r="C20" s="9">
        <f>'1'!C19</f>
        <v>0</v>
      </c>
      <c r="D20" s="9">
        <f>'1'!D19</f>
        <v>0</v>
      </c>
      <c r="E20" s="9">
        <f>'1'!E19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3">
      <c r="A21" s="9">
        <f>'1'!A20</f>
        <v>0</v>
      </c>
      <c r="B21" s="9"/>
      <c r="C21" s="9">
        <f>'1'!C20</f>
        <v>0</v>
      </c>
      <c r="D21" s="9">
        <f>'1'!D20</f>
        <v>0</v>
      </c>
      <c r="E21" s="9">
        <f>'1'!E20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3">
      <c r="A22" s="9">
        <f>'1'!A21</f>
        <v>0</v>
      </c>
      <c r="B22" s="9"/>
      <c r="C22" s="9">
        <f>'1'!C21</f>
        <v>0</v>
      </c>
      <c r="D22" s="9">
        <f>'1'!D21</f>
        <v>0</v>
      </c>
      <c r="E22" s="9">
        <f>'1'!E21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3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3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3">
      <c r="A25" s="9">
        <f>'1'!A24</f>
        <v>0</v>
      </c>
      <c r="B25" s="9"/>
      <c r="C25" s="9">
        <f>'1'!C24</f>
        <v>0</v>
      </c>
      <c r="D25" s="9">
        <f>'1'!D24</f>
        <v>0</v>
      </c>
      <c r="E25" s="9">
        <f>'1'!E24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3">
      <c r="A26" s="9">
        <f>'1'!A25</f>
        <v>0</v>
      </c>
      <c r="B26" s="9"/>
      <c r="C26" s="9">
        <f>'1'!C25</f>
        <v>0</v>
      </c>
      <c r="D26" s="9">
        <f>'1'!D25</f>
        <v>0</v>
      </c>
      <c r="E26" s="9">
        <f>'1'!E25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3">
      <c r="A27" s="9">
        <f>'1'!A26</f>
        <v>0</v>
      </c>
      <c r="B27" s="9"/>
      <c r="C27" s="9">
        <f>'1'!C26</f>
        <v>0</v>
      </c>
      <c r="D27" s="9">
        <f>'1'!D26</f>
        <v>0</v>
      </c>
      <c r="E27" s="9">
        <f>'1'!E26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2.9" thickBot="1" x14ac:dyDescent="0.35">
      <c r="A28" s="16" t="s">
        <v>23</v>
      </c>
      <c r="B28" s="17" t="s">
        <v>24</v>
      </c>
      <c r="C28" s="17" t="s">
        <v>24</v>
      </c>
      <c r="D28" s="17" t="s">
        <v>24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3">
      <c r="A30" s="29" t="s">
        <v>25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3">
      <c r="A32" s="12"/>
    </row>
    <row r="33" spans="1:10" x14ac:dyDescent="0.3">
      <c r="B33" s="36" t="s">
        <v>26</v>
      </c>
      <c r="C33" s="36"/>
      <c r="D33" s="36"/>
      <c r="G33" s="21" t="s">
        <v>27</v>
      </c>
      <c r="H33" s="21"/>
      <c r="I33" s="21"/>
      <c r="J33" s="21"/>
    </row>
    <row r="34" spans="1:10" ht="62.25" customHeight="1" x14ac:dyDescent="0.3">
      <c r="B34" s="37"/>
      <c r="C34" s="37"/>
      <c r="D34" s="37"/>
      <c r="G34" s="33"/>
      <c r="H34" s="33"/>
      <c r="I34" s="33"/>
      <c r="J34" s="33"/>
    </row>
    <row r="35" spans="1:10" hidden="1" x14ac:dyDescent="0.3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3"/>
    <row r="37" spans="1:10" ht="45" customHeight="1" x14ac:dyDescent="0.3">
      <c r="B37" s="39" t="str">
        <f>B10</f>
        <v>ING. MIGUEL REYES FISCAL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migue</cp:lastModifiedBy>
  <cp:revision/>
  <dcterms:created xsi:type="dcterms:W3CDTF">2021-11-22T14:45:25Z</dcterms:created>
  <dcterms:modified xsi:type="dcterms:W3CDTF">2023-01-16T18:51:52Z</dcterms:modified>
  <cp:category/>
  <cp:contentStatus/>
</cp:coreProperties>
</file>