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13_ncr:1_{A5A656EE-CB0C-45FC-ADC4-80D0AE64565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5" l="1"/>
  <c r="I17" i="25"/>
  <c r="J17" i="25" s="1"/>
  <c r="H17" i="25"/>
  <c r="L16" i="25"/>
  <c r="I16" i="25"/>
  <c r="J16" i="25" s="1"/>
  <c r="H16" i="25"/>
  <c r="L15" i="25"/>
  <c r="I15" i="25"/>
  <c r="J15" i="25" s="1"/>
  <c r="H15" i="25"/>
  <c r="L14" i="25"/>
  <c r="I14" i="25"/>
  <c r="J14" i="25" s="1"/>
  <c r="H14" i="25"/>
  <c r="L18" i="24"/>
  <c r="L21" i="23"/>
  <c r="L19" i="23"/>
  <c r="I19" i="23"/>
  <c r="L16" i="23"/>
  <c r="L15" i="23"/>
  <c r="I18" i="24" l="1"/>
  <c r="I21" i="23"/>
  <c r="I16" i="23"/>
  <c r="I15" i="23"/>
  <c r="I17" i="10" l="1"/>
  <c r="I16" i="10"/>
  <c r="I15" i="10"/>
  <c r="I14" i="10"/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31" i="23"/>
  <c r="M31" i="23"/>
  <c r="K31" i="23"/>
  <c r="F31" i="23"/>
  <c r="E20" i="23"/>
  <c r="I20" i="23" s="1"/>
  <c r="D20" i="23"/>
  <c r="C20" i="23"/>
  <c r="A20" i="23"/>
  <c r="E18" i="23"/>
  <c r="I18" i="23" s="1"/>
  <c r="D18" i="23"/>
  <c r="C18" i="23"/>
  <c r="A18" i="23"/>
  <c r="E17" i="23"/>
  <c r="I17" i="23" s="1"/>
  <c r="D17" i="23"/>
  <c r="C17" i="23"/>
  <c r="A17" i="23"/>
  <c r="E14" i="23"/>
  <c r="I14" i="23" s="1"/>
  <c r="D14" i="23"/>
  <c r="C14" i="23"/>
  <c r="A14" i="23"/>
  <c r="B10" i="23"/>
  <c r="B4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I17" i="22" l="1"/>
  <c r="L17" i="22"/>
  <c r="I16" i="22"/>
  <c r="L15" i="22"/>
  <c r="I14" i="22"/>
  <c r="E28" i="25"/>
  <c r="L14" i="24"/>
  <c r="L15" i="24"/>
  <c r="L16" i="24"/>
  <c r="L17" i="24"/>
  <c r="E28" i="24"/>
  <c r="L14" i="23"/>
  <c r="L17" i="23"/>
  <c r="L18" i="23"/>
  <c r="L20" i="23"/>
  <c r="E31" i="23"/>
  <c r="I18" i="22"/>
  <c r="L14" i="22"/>
  <c r="E28" i="22"/>
  <c r="I28" i="10"/>
  <c r="L28" i="10"/>
  <c r="I28" i="25" l="1"/>
  <c r="J28" i="25" s="1"/>
  <c r="L28" i="25"/>
  <c r="H28" i="25"/>
  <c r="I28" i="24"/>
  <c r="L28" i="24"/>
  <c r="I31" i="23"/>
  <c r="L31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<sst xmlns="http://schemas.openxmlformats.org/spreadsheetml/2006/main" count="224" uniqueCount="58">
  <si>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</si>
  <si>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</si>
  <si>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</si>
  <si>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</si>
  <si>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</si>
  <si>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</si>
  <si>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</si>
  <si>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</si>
  <si>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</si>
  <si>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</si>
  <si>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</si>
  <si>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</si>
  <si>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</si>
  <si>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</si>
  <si>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</si>
  <si>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</si>
  <si>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</si>
  <si>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</si>
  <si>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</si>
  <si>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</si>
  <si>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</si>
  <si>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</si>
  <si>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</si>
  <si>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</si>
  <si>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</si>
  <si>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</si>
  <si>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</si>
  <si>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</si>
  <si>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</si>
  <si>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</si>
  <si>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</si>
  <si>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</si>
  <si>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</si>
  <si>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</si>
  <si>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</si>
  <si>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</si>
  <si>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</si>
  <si>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</si>
  <si>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</si>
  <si>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</si>
  <si>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</si>
  <si>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</si>
  <si>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</si>
  <si>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</si>
  <si>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</si>
  <si>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</si>
  <si>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</si>
  <si>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II</t>
  </si>
  <si>
    <t>III</t>
  </si>
  <si>
    <t xml:space="preserve">DEPARTAMENTO DE CIENCIAS BASICAS </t>
  </si>
  <si>
    <t>MC. TONATIUH SOSME SANCHEZ</t>
  </si>
  <si>
    <t>IV</t>
  </si>
  <si>
    <t>V</t>
  </si>
  <si>
    <t>ING. TONATIUH SOSME SANCHEZ</t>
  </si>
  <si>
    <t>VI</t>
  </si>
  <si>
    <t>VII</t>
  </si>
  <si>
    <t>DEPARTAMENTO DE CIENCIAS BASICAS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</si>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</sst>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Normal="100" zoomScaleSheetLayoutView="100" workbookViewId="0">
      <selection activeCell="A24" sqref="A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1</v>
      </c>
      <c r="C8" s="28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28" t="s">
        <v>32</v>
      </c>
      <c r="M8" s="28"/>
      <c r="N8" s="28"/>
    </row>
    <row r="10" spans="1:14" x14ac:dyDescent="0.25">
      <c r="A10" s="4" t="s">
        <v>7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v>0</v>
      </c>
      <c r="M14" s="9">
        <v>83</v>
      </c>
      <c r="N14" s="15">
        <v>0.52</v>
      </c>
    </row>
    <row r="15" spans="1:14" s="11" customFormat="1" ht="26.4" x14ac:dyDescent="0.25">
      <c r="A15" s="8" t="s">
        <v>38</v>
      </c>
      <c r="B15" s="9" t="s">
        <v>20</v>
      </c>
      <c r="C15" s="9" t="s">
        <v>39</v>
      </c>
      <c r="D15" s="9" t="s">
        <v>45</v>
      </c>
      <c r="E15" s="9"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v>0</v>
      </c>
      <c r="M15" s="9">
        <v>74</v>
      </c>
      <c r="N15" s="15">
        <v>0.9</v>
      </c>
    </row>
    <row r="16" spans="1:14" s="11" customFormat="1" ht="26.4" x14ac:dyDescent="0.25">
      <c r="A16" s="8" t="s">
        <v>40</v>
      </c>
      <c r="B16" s="9" t="s">
        <v>20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9">
        <v>80</v>
      </c>
      <c r="N16" s="15">
        <v>0.96</v>
      </c>
    </row>
    <row r="17" spans="1:18" s="11" customFormat="1" ht="26.4" x14ac:dyDescent="0.25">
      <c r="A17" s="8" t="s">
        <v>42</v>
      </c>
      <c r="B17" s="9" t="s">
        <v>20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84</v>
      </c>
      <c r="N17" s="15">
        <v>0.75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79</v>
      </c>
      <c r="G28" s="17">
        <f>SUM(G14:G27)</f>
        <v>0</v>
      </c>
      <c r="H28" s="18"/>
      <c r="I28" s="17">
        <f t="shared" ref="I28" si="1">(E28-SUM(F28:G28))-K28</f>
        <v>3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80.25</v>
      </c>
      <c r="N28" s="19">
        <f>AVERAGE(N14:N27)</f>
        <v>0.78249999999999997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2" sqref="Q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</v>
      </c>
      <c r="N15" s="15">
        <v>0.6</v>
      </c>
    </row>
    <row r="16" spans="1:14" s="11" customFormat="1" ht="26.4" x14ac:dyDescent="0.25">
      <c r="A16" s="9" t="str">
        <f>'1'!A16</f>
        <v>PROBABILIDAD Y ESTADISTICA DESCRIPTIVA</v>
      </c>
      <c r="B16" s="9" t="s">
        <v>47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ht="26.4" x14ac:dyDescent="0.25">
      <c r="A17" s="9" t="str">
        <f>'1'!A17</f>
        <v>FISICA GENERAL</v>
      </c>
      <c r="B17" s="9" t="s">
        <v>47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0.8</v>
      </c>
    </row>
    <row r="18" spans="1:14" s="11" customFormat="1" ht="26.4" x14ac:dyDescent="0.25">
      <c r="A18" s="9" t="s">
        <v>42</v>
      </c>
      <c r="B18" s="9" t="s">
        <v>48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85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82.4</v>
      </c>
      <c r="N28" s="19">
        <f>AVERAGE(N14:N27)</f>
        <v>0.74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opLeftCell="A3" zoomScale="85" zoomScaleNormal="85" zoomScaleSheetLayoutView="100" workbookViewId="0">
      <selection activeCell="M40" sqref="M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48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79</v>
      </c>
      <c r="N14" s="15">
        <v>1</v>
      </c>
    </row>
    <row r="15" spans="1:14" s="11" customFormat="1" ht="26.4" x14ac:dyDescent="0.25">
      <c r="A15" s="9" t="s">
        <v>36</v>
      </c>
      <c r="B15" s="9" t="s">
        <v>51</v>
      </c>
      <c r="C15" s="9" t="s">
        <v>37</v>
      </c>
      <c r="D15" s="9" t="s">
        <v>44</v>
      </c>
      <c r="E15" s="9">
        <v>21</v>
      </c>
      <c r="F15" s="9">
        <v>21</v>
      </c>
      <c r="G15" s="9"/>
      <c r="H15" s="10"/>
      <c r="I15" s="9">
        <f t="shared" ref="I15:I16" si="2">(E15-SUM(F15:G15))-K15</f>
        <v>0</v>
      </c>
      <c r="J15" s="10"/>
      <c r="K15" s="9">
        <v>0</v>
      </c>
      <c r="L15" s="10">
        <f t="shared" ref="L15:L16" si="3">K15/E15</f>
        <v>0</v>
      </c>
      <c r="M15" s="9">
        <v>82</v>
      </c>
      <c r="N15" s="15">
        <v>1</v>
      </c>
    </row>
    <row r="16" spans="1:14" s="11" customFormat="1" ht="26.4" x14ac:dyDescent="0.25">
      <c r="A16" s="9" t="s">
        <v>38</v>
      </c>
      <c r="B16" s="9" t="s">
        <v>48</v>
      </c>
      <c r="C16" s="9" t="s">
        <v>39</v>
      </c>
      <c r="D16" s="9" t="s">
        <v>45</v>
      </c>
      <c r="E16" s="9">
        <v>22</v>
      </c>
      <c r="F16" s="9">
        <v>20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81</v>
      </c>
      <c r="N16" s="15">
        <v>0.9</v>
      </c>
    </row>
    <row r="17" spans="1:14" s="11" customFormat="1" ht="26.4" x14ac:dyDescent="0.25">
      <c r="A17" s="9" t="str">
        <f>'1'!A15</f>
        <v>ALGEBRA LINEAL</v>
      </c>
      <c r="B17" s="9" t="s">
        <v>51</v>
      </c>
      <c r="C17" s="9" t="str">
        <f>'1'!C15</f>
        <v>102 B</v>
      </c>
      <c r="D17" s="9" t="str">
        <f>'1'!D15</f>
        <v xml:space="preserve">IEME </v>
      </c>
      <c r="E17" s="9">
        <f>'1'!E15</f>
        <v>22</v>
      </c>
      <c r="F17" s="9">
        <v>20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0.9</v>
      </c>
    </row>
    <row r="18" spans="1:14" s="11" customFormat="1" ht="26.4" x14ac:dyDescent="0.25">
      <c r="A18" s="9" t="str">
        <f>'1'!A16</f>
        <v>PROBABILIDAD Y ESTADISTICA DESCRIPTIVA</v>
      </c>
      <c r="B18" s="9" t="s">
        <v>48</v>
      </c>
      <c r="C18" s="9" t="str">
        <f>'1'!C16</f>
        <v>307 B</v>
      </c>
      <c r="D18" s="9" t="str">
        <f>'1'!D16</f>
        <v xml:space="preserve">IGEM </v>
      </c>
      <c r="E18" s="9">
        <f>'1'!E16</f>
        <v>23</v>
      </c>
      <c r="F18" s="9">
        <v>22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84</v>
      </c>
      <c r="N18" s="15">
        <v>0.85</v>
      </c>
    </row>
    <row r="19" spans="1:14" s="11" customFormat="1" ht="26.4" x14ac:dyDescent="0.25">
      <c r="A19" s="9" t="s">
        <v>40</v>
      </c>
      <c r="B19" s="9" t="s">
        <v>51</v>
      </c>
      <c r="C19" s="9" t="s">
        <v>41</v>
      </c>
      <c r="D19" s="9" t="s">
        <v>46</v>
      </c>
      <c r="E19" s="9">
        <v>23</v>
      </c>
      <c r="F19" s="9">
        <v>22</v>
      </c>
      <c r="G19" s="9"/>
      <c r="H19" s="10"/>
      <c r="I19" s="9">
        <f t="shared" ref="I19" si="4">(E19-SUM(F19:G19))-K19</f>
        <v>1</v>
      </c>
      <c r="J19" s="10"/>
      <c r="K19" s="9">
        <v>0</v>
      </c>
      <c r="L19" s="10">
        <f t="shared" ref="L19" si="5">K19/E19</f>
        <v>0</v>
      </c>
      <c r="M19" s="9">
        <v>84</v>
      </c>
      <c r="N19" s="15">
        <v>0.85</v>
      </c>
    </row>
    <row r="20" spans="1:14" s="11" customFormat="1" ht="26.4" x14ac:dyDescent="0.25">
      <c r="A20" s="9" t="str">
        <f>'1'!A17</f>
        <v>FISICA GENERAL</v>
      </c>
      <c r="B20" s="9" t="s">
        <v>51</v>
      </c>
      <c r="C20" s="9" t="str">
        <f>'1'!C17</f>
        <v>304 B</v>
      </c>
      <c r="D20" s="9" t="str">
        <f>'1'!D17</f>
        <v xml:space="preserve">ISIC </v>
      </c>
      <c r="E20" s="9">
        <f>'1'!E17</f>
        <v>16</v>
      </c>
      <c r="F20" s="9">
        <v>16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82</v>
      </c>
      <c r="N20" s="15">
        <v>0.8</v>
      </c>
    </row>
    <row r="21" spans="1:14" s="11" customFormat="1" ht="26.4" x14ac:dyDescent="0.25">
      <c r="A21" s="9" t="s">
        <v>42</v>
      </c>
      <c r="B21" s="9" t="s">
        <v>52</v>
      </c>
      <c r="C21" s="9" t="s">
        <v>43</v>
      </c>
      <c r="D21" s="9" t="s">
        <v>44</v>
      </c>
      <c r="E21" s="9">
        <v>16</v>
      </c>
      <c r="F21" s="9">
        <v>16</v>
      </c>
      <c r="G21" s="9"/>
      <c r="H21" s="10"/>
      <c r="I21" s="9">
        <f t="shared" ref="I21" si="6">(E21-SUM(F21:G21))-K21</f>
        <v>0</v>
      </c>
      <c r="J21" s="10"/>
      <c r="K21" s="9">
        <v>0</v>
      </c>
      <c r="L21" s="10">
        <f t="shared" ref="L21" si="7">K21/E21</f>
        <v>0</v>
      </c>
      <c r="M21" s="9">
        <v>83</v>
      </c>
      <c r="N21" s="15">
        <v>0.8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164</v>
      </c>
      <c r="F31" s="17">
        <f>SUM(F14:F30)</f>
        <v>158</v>
      </c>
      <c r="G31" s="17"/>
      <c r="H31" s="18"/>
      <c r="I31" s="17">
        <f t="shared" si="0"/>
        <v>6</v>
      </c>
      <c r="J31" s="18"/>
      <c r="K31" s="17">
        <f>SUM(K14:K30)</f>
        <v>0</v>
      </c>
      <c r="L31" s="18">
        <f t="shared" si="1"/>
        <v>0</v>
      </c>
      <c r="M31" s="17">
        <f>AVERAGE(M14:M30)</f>
        <v>82.125</v>
      </c>
      <c r="N31" s="19">
        <f>AVERAGE(N14:N30)</f>
        <v>0.88749999999999984</v>
      </c>
    </row>
    <row r="33" spans="1:14" ht="120" customHeight="1" x14ac:dyDescent="0.25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5">
      <c r="A35" s="12"/>
    </row>
    <row r="36" spans="1:14" x14ac:dyDescent="0.25">
      <c r="B36" s="25" t="s">
        <v>26</v>
      </c>
      <c r="C36" s="25"/>
      <c r="D36" s="25"/>
      <c r="G36" s="26" t="s">
        <v>27</v>
      </c>
      <c r="H36" s="26"/>
      <c r="I36" s="26"/>
      <c r="J36" s="26"/>
    </row>
    <row r="37" spans="1:14" ht="62.25" customHeight="1" x14ac:dyDescent="0.25">
      <c r="B37" s="27"/>
      <c r="C37" s="27"/>
      <c r="D37" s="27"/>
      <c r="G37" s="28"/>
      <c r="H37" s="28"/>
      <c r="I37" s="28"/>
      <c r="J37" s="28"/>
    </row>
    <row r="38" spans="1:14" hidden="1" x14ac:dyDescent="0.25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5"/>
    <row r="40" spans="1:14" ht="45" customHeight="1" x14ac:dyDescent="0.25">
      <c r="B40" s="22" t="str">
        <f>B10</f>
        <v>ING. MIGUEL REYES FISCAL</v>
      </c>
      <c r="C40" s="22"/>
      <c r="D40" s="22"/>
      <c r="E40" s="13"/>
      <c r="F40" s="13"/>
      <c r="G40" s="22" t="s">
        <v>53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8" sqref="O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6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52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0.56999999999999995</v>
      </c>
    </row>
    <row r="15" spans="1:14" s="11" customFormat="1" ht="26.4" x14ac:dyDescent="0.25">
      <c r="A15" s="9" t="str">
        <f>'1'!A15</f>
        <v>ALGEBRA LINEAL</v>
      </c>
      <c r="B15" s="9" t="s">
        <v>52</v>
      </c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81</v>
      </c>
      <c r="N15" s="15">
        <v>0.86</v>
      </c>
    </row>
    <row r="16" spans="1:14" s="11" customFormat="1" ht="26.4" x14ac:dyDescent="0.25">
      <c r="A16" s="9" t="str">
        <f>'1'!A16</f>
        <v>PROBABILIDAD Y ESTADISTICA DESCRIPTIVA</v>
      </c>
      <c r="B16" s="9" t="s">
        <v>51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0.85</v>
      </c>
    </row>
    <row r="17" spans="1:14" s="11" customFormat="1" ht="26.4" x14ac:dyDescent="0.25">
      <c r="A17" s="9" t="str">
        <f>'1'!A17</f>
        <v>FISICA GENERAL</v>
      </c>
      <c r="B17" s="9" t="s">
        <v>54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84</v>
      </c>
      <c r="N17" s="15">
        <v>0.63</v>
      </c>
    </row>
    <row r="18" spans="1:14" s="11" customFormat="1" ht="26.4" x14ac:dyDescent="0.25">
      <c r="A18" s="9" t="s">
        <v>42</v>
      </c>
      <c r="B18" s="9" t="s">
        <v>55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ref="L18" si="3">K18/E18</f>
        <v>0</v>
      </c>
      <c r="M18" s="9">
        <v>84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83.2</v>
      </c>
      <c r="N28" s="19">
        <f>AVERAGE(N14:N27)</f>
        <v>0.70799999999999996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57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>
        <f t="shared" ref="H14:H17" si="0">F14/E14</f>
        <v>1</v>
      </c>
      <c r="I14" s="9">
        <f t="shared" ref="I14:I17" si="1">(E14-SUM(F14:G14))-K14</f>
        <v>0</v>
      </c>
      <c r="J14" s="10">
        <f t="shared" ref="J14:J17" si="2">I14/E14</f>
        <v>0</v>
      </c>
      <c r="K14" s="9">
        <v>0</v>
      </c>
      <c r="L14" s="10">
        <f t="shared" ref="L14:L17" si="3">K14/E14</f>
        <v>0</v>
      </c>
      <c r="M14" s="9">
        <v>82</v>
      </c>
      <c r="N14" s="15">
        <v>0.45</v>
      </c>
    </row>
    <row r="15" spans="1:14" s="11" customFormat="1" ht="26.4" x14ac:dyDescent="0.25">
      <c r="A15" s="9" t="str">
        <f>'1'!A15</f>
        <v>ALGEBRA LINEAL</v>
      </c>
      <c r="B15" s="9" t="s">
        <v>57</v>
      </c>
      <c r="C15" s="9" t="str">
        <f>'1'!C15</f>
        <v>102 B</v>
      </c>
      <c r="D15" s="9" t="str">
        <f>'1'!D15</f>
        <v xml:space="preserve">IEME </v>
      </c>
      <c r="E15" s="9"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83</v>
      </c>
      <c r="N15" s="15">
        <v>0.47</v>
      </c>
    </row>
    <row r="16" spans="1:14" s="11" customFormat="1" ht="26.4" x14ac:dyDescent="0.25">
      <c r="A16" s="9" t="str">
        <f>'1'!A16</f>
        <v>PROBABILIDAD Y ESTADISTICA DESCRIPTIVA</v>
      </c>
      <c r="B16" s="9" t="s">
        <v>57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>
        <v>0</v>
      </c>
      <c r="L16" s="10">
        <f t="shared" si="3"/>
        <v>0</v>
      </c>
      <c r="M16" s="9">
        <v>83</v>
      </c>
      <c r="N16" s="15">
        <v>0.45</v>
      </c>
    </row>
    <row r="17" spans="1:14" s="11" customFormat="1" ht="26.4" x14ac:dyDescent="0.25">
      <c r="A17" s="9" t="str">
        <f>'1'!A17</f>
        <v>FISICA GENERAL</v>
      </c>
      <c r="B17" s="9" t="s">
        <v>57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83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83</v>
      </c>
      <c r="F28" s="17">
        <f>SUM(F14:F27)</f>
        <v>80</v>
      </c>
      <c r="G28" s="17">
        <f>SUM(G14:G27)</f>
        <v>0</v>
      </c>
      <c r="H28" s="18">
        <f>SUM(F28:G28)/E28</f>
        <v>0.96385542168674698</v>
      </c>
      <c r="I28" s="17">
        <f t="shared" ref="I14:I28" si="4">(E28-SUM(F28:G28))-K28</f>
        <v>3</v>
      </c>
      <c r="J28" s="18">
        <f t="shared" ref="J14:J28" si="5">I28/E28</f>
        <v>3.614457831325301E-2</v>
      </c>
      <c r="K28" s="17">
        <f>SUM(K14:K27)</f>
        <v>0</v>
      </c>
      <c r="L28" s="18">
        <f t="shared" ref="L14:L28" si="6">K28/E28</f>
        <v>0</v>
      </c>
      <c r="M28" s="17">
        <f>AVERAGE(M14:M27)</f>
        <v>82.75</v>
      </c>
      <c r="N28" s="19">
        <f>AVERAGE(N14:N27)</f>
        <v>0.48249999999999998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2023-01-17T18:41:25Z</dcterms:modified>
  <cp:category/>
  <cp:contentStatus/>
</cp:coreProperties>
</file>