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"/>
    </mc:Choice>
  </mc:AlternateContent>
  <bookViews>
    <workbookView xWindow="0" yWindow="0" windowWidth="18684" windowHeight="600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23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I18" i="23"/>
  <c r="D18" i="23"/>
  <c r="E17" i="23"/>
  <c r="I17" i="23" s="1"/>
  <c r="D17" i="23"/>
  <c r="C17" i="23"/>
  <c r="E16" i="23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8" i="22"/>
  <c r="C18" i="22"/>
  <c r="D18" i="22"/>
  <c r="E18" i="22"/>
  <c r="L18" i="22" s="1"/>
  <c r="A20" i="22"/>
  <c r="C20" i="22"/>
  <c r="D20" i="22"/>
  <c r="E20" i="22"/>
  <c r="I20" i="22" s="1"/>
  <c r="A21" i="22"/>
  <c r="C21" i="22"/>
  <c r="D21" i="22"/>
  <c r="E21" i="22"/>
  <c r="L21" i="22" s="1"/>
  <c r="A22" i="22"/>
  <c r="C22" i="22"/>
  <c r="D22" i="22"/>
  <c r="E22" i="22"/>
  <c r="I22" i="22" s="1"/>
  <c r="C14" i="22"/>
  <c r="D14" i="22"/>
  <c r="E14" i="22"/>
  <c r="A14" i="22"/>
  <c r="B10" i="22"/>
  <c r="B40" i="22" s="1"/>
  <c r="L8" i="22"/>
  <c r="H8" i="22"/>
  <c r="E8" i="22"/>
  <c r="N31" i="22"/>
  <c r="M31" i="22"/>
  <c r="K31" i="22"/>
  <c r="G31" i="22"/>
  <c r="F31" i="22"/>
  <c r="I18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20" i="22" l="1"/>
  <c r="L22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20" i="23"/>
  <c r="L21" i="23"/>
  <c r="L22" i="23"/>
  <c r="L23" i="23"/>
  <c r="L24" i="23"/>
  <c r="L25" i="23"/>
  <c r="L26" i="23"/>
  <c r="L27" i="23"/>
  <c r="H20" i="23"/>
  <c r="H21" i="23"/>
  <c r="H22" i="23"/>
  <c r="H23" i="23"/>
  <c r="H24" i="23"/>
  <c r="H25" i="23"/>
  <c r="H26" i="23"/>
  <c r="H27" i="23"/>
  <c r="E28" i="23"/>
  <c r="I21" i="22"/>
  <c r="L14" i="22"/>
  <c r="E31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<sst xmlns="http://schemas.openxmlformats.org/spreadsheetml/2006/main" count="193" uniqueCount="48">
  <si>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</si>
  <si>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</si>
  <si>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</si>
  <si>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</si>
  <si>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</si>
  <si>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</si>
  <si>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</si>
  <si>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</si>
  <si>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</si>
  <si>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</si>
  <si>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</si>
  <si>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</si>
  <si>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</si>
  <si>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</si>
  <si>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</si>
  <si>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</si>
  <si>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</si>
  <si>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</si>
  <si>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</si>
  <si>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</si>
  <si>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</si>
  <si>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</si>
  <si>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</si>
  <si>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</si>
  <si>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</si>
  <si>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</si>
  <si>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</si>
  <si>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</si>
  <si>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</si>
  <si>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</si>
  <si>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</si>
  <si>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</si>
  <si>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</si>
  <si>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SEPTIEMBRE 2022-ENERO 2023</t>
  </si>
  <si>
    <t>CULTURA EMPRESARIAL</t>
  </si>
  <si>
    <t>304-A</t>
  </si>
  <si>
    <t>304-B</t>
  </si>
  <si>
    <t>I.S.C</t>
  </si>
  <si>
    <t>DESARROLLO ORGANIZACIONAL</t>
  </si>
  <si>
    <t>305-A</t>
  </si>
  <si>
    <t>L.A</t>
  </si>
  <si>
    <t>PROCESOS ESTRUCTURALES</t>
  </si>
  <si>
    <t>505-A</t>
  </si>
  <si>
    <t>705-B</t>
  </si>
  <si>
    <t>L.C. MANUEL DE JESÚS CANO BUSTAMANTE</t>
  </si>
  <si>
    <t>PLAN DE NEGOCIOS</t>
  </si>
  <si>
    <t>LC. MANUEL DE JESÚS CANO BUSTAMANTE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</si>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</sst>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A22" sqref="A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customWidth="1"/>
    <col min="3" max="3" width="5.5546875" style="1" bestFit="1" customWidth="1"/>
    <col min="4" max="4" width="28.44140625" style="1" customWidth="1"/>
    <col min="5" max="5" width="9.44140625" style="1" customWidth="1"/>
    <col min="6" max="9" width="7.5546875" style="1" customWidth="1"/>
    <col min="10" max="10" width="18.66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33</v>
      </c>
      <c r="M8" s="29"/>
      <c r="N8" s="29"/>
    </row>
    <row r="10" spans="1:14" x14ac:dyDescent="0.25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34</v>
      </c>
      <c r="B14" s="9">
        <v>1</v>
      </c>
      <c r="C14" s="9" t="s">
        <v>35</v>
      </c>
      <c r="D14" s="9" t="s">
        <v>37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0.78</v>
      </c>
    </row>
    <row r="15" spans="1:14" s="11" customFormat="1" ht="26.4" x14ac:dyDescent="0.25">
      <c r="A15" s="8" t="s">
        <v>34</v>
      </c>
      <c r="B15" s="9">
        <v>1</v>
      </c>
      <c r="C15" s="9" t="s">
        <v>36</v>
      </c>
      <c r="D15" s="9" t="s">
        <v>37</v>
      </c>
      <c r="E15" s="9">
        <v>5</v>
      </c>
      <c r="F15" s="9">
        <v>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0.4</v>
      </c>
    </row>
    <row r="16" spans="1:14" s="11" customFormat="1" ht="26.4" x14ac:dyDescent="0.25">
      <c r="A16" s="8" t="s">
        <v>38</v>
      </c>
      <c r="B16" s="9">
        <v>1</v>
      </c>
      <c r="C16" s="9" t="s">
        <v>39</v>
      </c>
      <c r="D16" s="9" t="s">
        <v>40</v>
      </c>
      <c r="E16" s="9">
        <v>37</v>
      </c>
      <c r="F16" s="9">
        <v>35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81</v>
      </c>
      <c r="N16" s="15">
        <v>0.56999999999999995</v>
      </c>
    </row>
    <row r="17" spans="1:14" s="11" customFormat="1" ht="26.4" x14ac:dyDescent="0.25">
      <c r="A17" s="8" t="s">
        <v>41</v>
      </c>
      <c r="B17" s="9">
        <v>1</v>
      </c>
      <c r="C17" s="9" t="s">
        <v>42</v>
      </c>
      <c r="D17" s="9" t="s">
        <v>40</v>
      </c>
      <c r="E17" s="9">
        <v>31</v>
      </c>
      <c r="F17" s="9">
        <v>29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91</v>
      </c>
      <c r="N17" s="15">
        <v>0.81</v>
      </c>
    </row>
    <row r="18" spans="1:14" s="11" customFormat="1" ht="26.4" x14ac:dyDescent="0.25">
      <c r="A18" s="8" t="s">
        <v>41</v>
      </c>
      <c r="B18" s="9">
        <v>2</v>
      </c>
      <c r="C18" s="9" t="s">
        <v>42</v>
      </c>
      <c r="D18" s="9" t="s">
        <v>40</v>
      </c>
      <c r="E18" s="9">
        <v>31</v>
      </c>
      <c r="F18" s="9">
        <v>29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86</v>
      </c>
      <c r="N18" s="15">
        <v>0.71</v>
      </c>
    </row>
    <row r="19" spans="1:14" s="11" customFormat="1" ht="26.4" x14ac:dyDescent="0.25">
      <c r="A19" s="8" t="s">
        <v>45</v>
      </c>
      <c r="B19" s="9">
        <v>18</v>
      </c>
      <c r="C19" s="9" t="s">
        <v>43</v>
      </c>
      <c r="D19" s="9" t="s">
        <v>40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83</v>
      </c>
      <c r="N19" s="15">
        <v>0.44</v>
      </c>
    </row>
    <row r="20" spans="1:14" s="11" customFormat="1" x14ac:dyDescent="0.25">
      <c r="A20" s="8"/>
      <c r="B20" s="9"/>
      <c r="C20" s="9"/>
      <c r="D20" s="9"/>
      <c r="E20" s="9"/>
      <c r="F20" s="9"/>
      <c r="G20" s="21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21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134</v>
      </c>
      <c r="G28" s="17">
        <f>SUM(G14:G27)</f>
        <v>0</v>
      </c>
      <c r="H28" s="18">
        <f>SUM(F28:G28)/E28</f>
        <v>0.95714285714285718</v>
      </c>
      <c r="I28" s="17">
        <f t="shared" si="0"/>
        <v>6</v>
      </c>
      <c r="J28" s="18">
        <f t="shared" ref="J28" si="2">I28/E28</f>
        <v>4.2857142857142858E-2</v>
      </c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0.61833333333333329</v>
      </c>
    </row>
    <row r="30" spans="1:14" ht="120" customHeight="1" x14ac:dyDescent="0.25">
      <c r="A30" s="32">
        <v>54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MARÍA DEL CARMEN DAVID MIROS</v>
      </c>
      <c r="C37" s="23"/>
      <c r="D37" s="23"/>
      <c r="E37" s="13"/>
      <c r="F37" s="13"/>
      <c r="G37" s="23" t="s">
        <v>44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8" zoomScaleNormal="100" zoomScaleSheetLayoutView="100" workbookViewId="0">
      <selection activeCell="A33" sqref="A33:N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22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CULTURA EMPRESARIAL</v>
      </c>
      <c r="B14" s="9">
        <v>2</v>
      </c>
      <c r="C14" s="9" t="str">
        <f>'1'!C14</f>
        <v>304-A</v>
      </c>
      <c r="D14" s="9" t="str">
        <f>'1'!D14</f>
        <v>I.S.C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31" si="0">K14/E14</f>
        <v>0</v>
      </c>
      <c r="M14" s="9">
        <v>97</v>
      </c>
      <c r="N14" s="15">
        <v>0.5</v>
      </c>
    </row>
    <row r="15" spans="1:14" s="11" customFormat="1" x14ac:dyDescent="0.25">
      <c r="A15" s="9" t="s">
        <v>34</v>
      </c>
      <c r="B15" s="9">
        <v>3</v>
      </c>
      <c r="C15" s="9" t="s">
        <v>35</v>
      </c>
      <c r="D15" s="9" t="s">
        <v>37</v>
      </c>
      <c r="E15" s="9">
        <v>18</v>
      </c>
      <c r="F15" s="9">
        <v>18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96</v>
      </c>
      <c r="N15" s="15">
        <v>0.56000000000000005</v>
      </c>
    </row>
    <row r="16" spans="1:14" s="11" customFormat="1" x14ac:dyDescent="0.25">
      <c r="A16" s="9" t="str">
        <f>'1'!A15</f>
        <v>CULTURA EMPRESARIAL</v>
      </c>
      <c r="B16" s="9">
        <v>2</v>
      </c>
      <c r="C16" s="9" t="str">
        <f>'1'!C15</f>
        <v>304-B</v>
      </c>
      <c r="D16" s="9" t="str">
        <f>'1'!D15</f>
        <v>I.S.C</v>
      </c>
      <c r="E16" s="9">
        <f>'1'!E15</f>
        <v>5</v>
      </c>
      <c r="F16" s="9">
        <v>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1</v>
      </c>
    </row>
    <row r="17" spans="1:14" s="11" customFormat="1" x14ac:dyDescent="0.25">
      <c r="A17" s="9" t="s">
        <v>34</v>
      </c>
      <c r="B17" s="9">
        <v>3</v>
      </c>
      <c r="C17" s="9" t="s">
        <v>36</v>
      </c>
      <c r="D17" s="9" t="s">
        <v>37</v>
      </c>
      <c r="E17" s="9">
        <v>5</v>
      </c>
      <c r="F17" s="9">
        <v>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 t="str">
        <f>'1'!A16</f>
        <v>DESARROLLO ORGANIZACIONAL</v>
      </c>
      <c r="B18" s="9">
        <v>2</v>
      </c>
      <c r="C18" s="9" t="str">
        <f>'1'!C16</f>
        <v>305-A</v>
      </c>
      <c r="D18" s="9" t="str">
        <f>'1'!D16</f>
        <v>L.A</v>
      </c>
      <c r="E18" s="9">
        <f>'1'!E16</f>
        <v>37</v>
      </c>
      <c r="F18" s="9">
        <v>32</v>
      </c>
      <c r="G18" s="9"/>
      <c r="H18" s="10"/>
      <c r="I18" s="9">
        <f t="shared" ref="I18:I31" si="1">(E18-SUM(F18:G18))-K18</f>
        <v>5</v>
      </c>
      <c r="J18" s="10"/>
      <c r="K18" s="9">
        <v>0</v>
      </c>
      <c r="L18" s="10">
        <f t="shared" si="0"/>
        <v>0</v>
      </c>
      <c r="M18" s="9">
        <v>77</v>
      </c>
      <c r="N18" s="15">
        <v>0.68</v>
      </c>
    </row>
    <row r="19" spans="1:14" s="11" customFormat="1" x14ac:dyDescent="0.25">
      <c r="A19" s="9" t="s">
        <v>38</v>
      </c>
      <c r="B19" s="9">
        <v>3</v>
      </c>
      <c r="C19" s="9" t="s">
        <v>39</v>
      </c>
      <c r="D19" s="9" t="s">
        <v>40</v>
      </c>
      <c r="E19" s="9">
        <v>37</v>
      </c>
      <c r="F19" s="9">
        <v>28</v>
      </c>
      <c r="G19" s="9"/>
      <c r="H19" s="10"/>
      <c r="I19" s="9">
        <v>9</v>
      </c>
      <c r="J19" s="10"/>
      <c r="K19" s="9">
        <v>0</v>
      </c>
      <c r="L19" s="10">
        <v>0</v>
      </c>
      <c r="M19" s="9">
        <v>70</v>
      </c>
      <c r="N19" s="15">
        <v>0.76</v>
      </c>
    </row>
    <row r="20" spans="1:14" s="11" customFormat="1" x14ac:dyDescent="0.25">
      <c r="A20" s="9" t="str">
        <f>'1'!A17</f>
        <v>PROCESOS ESTRUCTURALES</v>
      </c>
      <c r="B20" s="9">
        <v>3</v>
      </c>
      <c r="C20" s="9" t="str">
        <f>'1'!C17</f>
        <v>505-A</v>
      </c>
      <c r="D20" s="9" t="str">
        <f>'1'!D17</f>
        <v>L.A</v>
      </c>
      <c r="E20" s="9">
        <f>'1'!E17</f>
        <v>31</v>
      </c>
      <c r="F20" s="9">
        <v>31</v>
      </c>
      <c r="G20" s="9"/>
      <c r="H20" s="10"/>
      <c r="I20" s="9">
        <f t="shared" si="1"/>
        <v>0</v>
      </c>
      <c r="J20" s="10"/>
      <c r="K20" s="9">
        <v>0</v>
      </c>
      <c r="L20" s="10">
        <f t="shared" si="0"/>
        <v>0</v>
      </c>
      <c r="M20" s="9">
        <v>95</v>
      </c>
      <c r="N20" s="15">
        <v>0.48</v>
      </c>
    </row>
    <row r="21" spans="1:14" s="11" customFormat="1" x14ac:dyDescent="0.25">
      <c r="A21" s="9" t="str">
        <f>'1'!A18</f>
        <v>PROCESOS ESTRUCTURALES</v>
      </c>
      <c r="B21" s="9">
        <v>4</v>
      </c>
      <c r="C21" s="9" t="str">
        <f>'1'!C18</f>
        <v>505-A</v>
      </c>
      <c r="D21" s="9" t="str">
        <f>'1'!D18</f>
        <v>L.A</v>
      </c>
      <c r="E21" s="9">
        <f>'1'!E18</f>
        <v>31</v>
      </c>
      <c r="F21" s="9">
        <v>31</v>
      </c>
      <c r="G21" s="9"/>
      <c r="H21" s="10"/>
      <c r="I21" s="9">
        <f t="shared" si="1"/>
        <v>0</v>
      </c>
      <c r="J21" s="10"/>
      <c r="K21" s="9">
        <v>0</v>
      </c>
      <c r="L21" s="10">
        <f t="shared" si="0"/>
        <v>0</v>
      </c>
      <c r="M21" s="9">
        <v>95</v>
      </c>
      <c r="N21" s="15">
        <v>0.48</v>
      </c>
    </row>
    <row r="22" spans="1:14" s="11" customFormat="1" x14ac:dyDescent="0.25">
      <c r="A22" s="9" t="str">
        <f>'1'!A19</f>
        <v>PLAN DE NEGOCIOS</v>
      </c>
      <c r="B22" s="9" t="s">
        <v>47</v>
      </c>
      <c r="C22" s="9" t="str">
        <f>'1'!C19</f>
        <v>705-B</v>
      </c>
      <c r="D22" s="9" t="str">
        <f>'1'!D19</f>
        <v>L.A</v>
      </c>
      <c r="E22" s="9">
        <f>'1'!E19</f>
        <v>18</v>
      </c>
      <c r="F22" s="9"/>
      <c r="G22" s="9"/>
      <c r="H22" s="10"/>
      <c r="I22" s="9">
        <f t="shared" si="1"/>
        <v>18</v>
      </c>
      <c r="J22" s="10"/>
      <c r="K22" s="9"/>
      <c r="L22" s="10">
        <f t="shared" si="0"/>
        <v>0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200</v>
      </c>
      <c r="F31" s="17">
        <f>SUM(F14:F30)</f>
        <v>168</v>
      </c>
      <c r="G31" s="17">
        <f>SUM(G14:G30)</f>
        <v>0</v>
      </c>
      <c r="H31" s="18">
        <f>SUM(F31:G31)/E31</f>
        <v>0.84</v>
      </c>
      <c r="I31" s="17">
        <f t="shared" si="1"/>
        <v>32</v>
      </c>
      <c r="J31" s="18">
        <f t="shared" ref="J31" si="2">I31/E31</f>
        <v>0.16</v>
      </c>
      <c r="K31" s="17">
        <f>SUM(K14:K30)</f>
        <v>0</v>
      </c>
      <c r="L31" s="18">
        <f t="shared" si="0"/>
        <v>0</v>
      </c>
      <c r="M31" s="17">
        <f>AVERAGE(M14:M30)</f>
        <v>90.625</v>
      </c>
      <c r="N31" s="19">
        <f>AVERAGE(N14:N30)</f>
        <v>0.68250000000000011</v>
      </c>
    </row>
    <row r="33" spans="1:14" ht="120" customHeight="1" x14ac:dyDescent="0.25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5">
      <c r="A35" s="12"/>
    </row>
    <row r="36" spans="1:14" x14ac:dyDescent="0.25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5">
      <c r="B37" s="28"/>
      <c r="C37" s="28"/>
      <c r="D37" s="28"/>
      <c r="G37" s="29"/>
      <c r="H37" s="29"/>
      <c r="I37" s="29"/>
      <c r="J37" s="29"/>
    </row>
    <row r="38" spans="1:14" hidden="1" x14ac:dyDescent="0.25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5"/>
    <row r="40" spans="1:14" ht="45" customHeight="1" x14ac:dyDescent="0.25">
      <c r="B40" s="23" t="str">
        <f>B10</f>
        <v>MCA. MARÍA DEL CARMEN DAVID MIROS</v>
      </c>
      <c r="C40" s="23"/>
      <c r="D40" s="23"/>
      <c r="E40" s="13"/>
      <c r="F40" s="13"/>
      <c r="G40" s="23" t="s">
        <v>46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H4" sqref="H4"/>
    </sheetView>
  </sheetViews>
  <sheetFormatPr baseColWidth="10" defaultColWidth="11.44140625" defaultRowHeight="13.2" x14ac:dyDescent="0.25"/>
  <cols>
    <col min="1" max="1" width="38.5546875" style="1" bestFit="1" customWidth="1"/>
    <col min="2" max="2" width="25.44140625" style="1" customWidth="1"/>
    <col min="3" max="3" width="5.5546875" style="1" bestFit="1" customWidth="1"/>
    <col min="4" max="4" width="10.88671875" style="1" customWidth="1"/>
    <col min="5" max="5" width="9.44140625" style="1" customWidth="1"/>
    <col min="6" max="6" width="7.5546875" style="1" customWidth="1"/>
    <col min="7" max="7" width="30.6640625" style="1" customWidth="1"/>
    <col min="8" max="9" width="7.5546875" style="1" customWidth="1"/>
    <col min="10" max="10" width="2.1093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26.4" x14ac:dyDescent="0.3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CULTURA EMPRESARIAL</v>
      </c>
      <c r="B14" s="9">
        <v>4</v>
      </c>
      <c r="C14" s="9" t="str">
        <f>'1'!C14</f>
        <v>304-A</v>
      </c>
      <c r="D14" s="9" t="str">
        <f>'1'!D14</f>
        <v>I.S.C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0.56000000000000005</v>
      </c>
    </row>
    <row r="15" spans="1:14" s="11" customFormat="1" ht="26.4" x14ac:dyDescent="0.25">
      <c r="A15" s="9" t="str">
        <f>'1'!A15</f>
        <v>CULTURA EMPRESARIAL</v>
      </c>
      <c r="B15" s="9">
        <v>4</v>
      </c>
      <c r="C15" s="9" t="str">
        <f>'1'!C15</f>
        <v>304-B</v>
      </c>
      <c r="D15" s="9" t="str">
        <f>'1'!D15</f>
        <v>I.S.C</v>
      </c>
      <c r="E15" s="9">
        <f>'1'!E15</f>
        <v>5</v>
      </c>
      <c r="F15" s="9">
        <v>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DESARROLLO ORGANIZACIONAL</v>
      </c>
      <c r="B16" s="9">
        <v>4</v>
      </c>
      <c r="C16" s="9" t="str">
        <f>'1'!C16</f>
        <v>305-A</v>
      </c>
      <c r="D16" s="9" t="str">
        <f>'1'!D16</f>
        <v>L.A</v>
      </c>
      <c r="E16" s="9">
        <f>'1'!E16</f>
        <v>37</v>
      </c>
      <c r="F16" s="9">
        <v>31</v>
      </c>
      <c r="G16" s="9"/>
      <c r="H16" s="10"/>
      <c r="I16" s="9">
        <v>6</v>
      </c>
      <c r="J16" s="10"/>
      <c r="K16" s="9">
        <v>0</v>
      </c>
      <c r="L16" s="10">
        <f t="shared" si="1"/>
        <v>0</v>
      </c>
      <c r="M16" s="9">
        <v>80</v>
      </c>
      <c r="N16" s="15">
        <v>0.81</v>
      </c>
    </row>
    <row r="17" spans="1:14" s="11" customFormat="1" ht="26.4" x14ac:dyDescent="0.25">
      <c r="A17" s="9" t="str">
        <f>'1'!A17</f>
        <v>PROCESOS ESTRUCTURALES</v>
      </c>
      <c r="B17" s="9">
        <v>5</v>
      </c>
      <c r="C17" s="9" t="str">
        <f>'1'!C17</f>
        <v>505-A</v>
      </c>
      <c r="D17" s="9" t="str">
        <f>'1'!D17</f>
        <v>L.A</v>
      </c>
      <c r="E17" s="9">
        <f>'1'!E17</f>
        <v>31</v>
      </c>
      <c r="F17" s="9">
        <v>31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ht="26.4" x14ac:dyDescent="0.25">
      <c r="A18" s="9" t="s">
        <v>45</v>
      </c>
      <c r="B18" s="9">
        <v>2</v>
      </c>
      <c r="C18" s="9" t="s">
        <v>43</v>
      </c>
      <c r="D18" s="9" t="str">
        <f>'1'!D18</f>
        <v>L.A</v>
      </c>
      <c r="E18" s="9">
        <v>18</v>
      </c>
      <c r="F18" s="9">
        <v>18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90</v>
      </c>
      <c r="N18" s="15">
        <v>0.78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ref="H14:H27" si="2">F20/E20</f>
        <v>#DIV/0!</v>
      </c>
      <c r="I20" s="9">
        <f t="shared" si="0"/>
        <v>0</v>
      </c>
      <c r="J20" s="10" t="e">
        <f t="shared" ref="J14:J28" si="3">I20/E20</f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103</v>
      </c>
      <c r="G28" s="17">
        <f>SUM(G14:G27)</f>
        <v>0</v>
      </c>
      <c r="H28" s="18">
        <f>SUM(F28:G28)/E28</f>
        <v>0.94495412844036697</v>
      </c>
      <c r="I28" s="17">
        <f t="shared" si="0"/>
        <v>6</v>
      </c>
      <c r="J28" s="18">
        <f t="shared" si="3"/>
        <v>5.5045871559633031E-2</v>
      </c>
      <c r="K28" s="17">
        <f>SUM(K14:K27)</f>
        <v>0</v>
      </c>
      <c r="L28" s="18">
        <f t="shared" si="1"/>
        <v>0</v>
      </c>
      <c r="M28" s="17">
        <f>AVERAGE(M14:M27)</f>
        <v>92.4</v>
      </c>
      <c r="N28" s="19">
        <f>AVERAGE(N14:N27)</f>
        <v>0.74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MARÍA DEL CARMEN DAVID MIROS</v>
      </c>
      <c r="C37" s="23"/>
      <c r="D37" s="23"/>
      <c r="E37" s="13"/>
      <c r="F37" s="13"/>
      <c r="G37" s="23" t="s">
        <v>44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MARÍA DEL CARMEN DAVID MIROS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SEPTIEMBRE 2022-ENERO 2023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MARÍA DEL CARMEN DAVID MIROS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2022-12-01T00:33:33Z</dcterms:modified>
  <cp:category/>
  <cp:contentStatus/>
</cp:coreProperties>
</file>