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SEMESTRE 2-2022 JALCH\"/>
    </mc:Choice>
  </mc:AlternateContent>
  <xr:revisionPtr revIDLastSave="0" documentId="13_ncr:1_{314148F5-9C27-482B-A17F-2476264E16E9}" xr6:coauthVersionLast="47" xr6:coauthVersionMax="47" xr10:uidLastSave="{00000000-0000-0000-0000-000000000000}"/>
  <bookViews>
    <workbookView xWindow="-98" yWindow="-98" windowWidth="19396" windowHeight="10395" activeTab="4" xr2:uid="{00000000-000D-0000-FFFF-FFFF00000000}"/>
  </bookViews>
  <sheets>
    <sheet name="REPORTE 1" sheetId="32" r:id="rId1"/>
    <sheet name="REPORTE 2" sheetId="30" r:id="rId2"/>
    <sheet name="REPORTE 3" sheetId="29" r:id="rId3"/>
    <sheet name="REPORTE 4" sheetId="31" r:id="rId4"/>
    <sheet name="REPORTE FINAL" sheetId="10" r:id="rId5"/>
    <sheet name="2" sheetId="22" state="hidden" r:id="rId6"/>
    <sheet name="3" sheetId="23" state="hidden" r:id="rId7"/>
    <sheet name="4" sheetId="24" state="hidden" r:id="rId8"/>
  </sheets>
  <definedNames>
    <definedName name="_xlnm.Print_Area" localSheetId="5">'2'!$A$1:$N$37</definedName>
    <definedName name="_xlnm.Print_Area" localSheetId="6">'3'!$A$1:$N$37</definedName>
    <definedName name="_xlnm.Print_Area" localSheetId="7">'4'!$A$1:$N$37</definedName>
    <definedName name="_xlnm.Print_Area" localSheetId="0">'REPORTE 1'!$A$1:$N$32</definedName>
    <definedName name="_xlnm.Print_Area" localSheetId="1">'REPORTE 2'!$A$1:$N$32</definedName>
    <definedName name="_xlnm.Print_Area" localSheetId="2">'REPORTE 3'!$A$1:$N$32</definedName>
    <definedName name="_xlnm.Print_Area" localSheetId="3">'REPORTE 4'!$A$1:$N$32</definedName>
    <definedName name="_xlnm.Print_Area" localSheetId="4">'REPORTE FINAL'!$A$1:$N$32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32" l="1"/>
  <c r="N23" i="32"/>
  <c r="M23" i="32"/>
  <c r="L23" i="32"/>
  <c r="K23" i="32"/>
  <c r="G23" i="32"/>
  <c r="F23" i="32"/>
  <c r="E23" i="32"/>
  <c r="I23" i="32" s="1"/>
  <c r="I22" i="32"/>
  <c r="I21" i="32"/>
  <c r="I20" i="32"/>
  <c r="I19" i="32"/>
  <c r="L18" i="32"/>
  <c r="I18" i="32"/>
  <c r="L17" i="32"/>
  <c r="I17" i="32"/>
  <c r="L16" i="32"/>
  <c r="I16" i="32"/>
  <c r="L15" i="32"/>
  <c r="I15" i="32"/>
  <c r="L14" i="32"/>
  <c r="I14" i="32"/>
  <c r="B32" i="31"/>
  <c r="N23" i="31"/>
  <c r="M23" i="31"/>
  <c r="K23" i="31"/>
  <c r="G23" i="31"/>
  <c r="F23" i="31"/>
  <c r="E23" i="31"/>
  <c r="I22" i="31"/>
  <c r="I21" i="31"/>
  <c r="I20" i="31"/>
  <c r="B32" i="30"/>
  <c r="N23" i="30"/>
  <c r="M23" i="30"/>
  <c r="K23" i="30"/>
  <c r="G23" i="30"/>
  <c r="F23" i="30"/>
  <c r="E23" i="30"/>
  <c r="I22" i="30"/>
  <c r="I21" i="30"/>
  <c r="I20" i="30"/>
  <c r="I19" i="30"/>
  <c r="B32" i="29"/>
  <c r="N23" i="29"/>
  <c r="M23" i="29"/>
  <c r="K23" i="29"/>
  <c r="G23" i="29"/>
  <c r="F23" i="29"/>
  <c r="E23" i="29"/>
  <c r="I22" i="29"/>
  <c r="I21" i="29"/>
  <c r="I20" i="29"/>
  <c r="I19" i="10"/>
  <c r="I20" i="10"/>
  <c r="I21" i="10"/>
  <c r="I22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H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2" i="10"/>
  <c r="N23" i="10"/>
  <c r="M23" i="10"/>
  <c r="K23" i="10"/>
  <c r="G23" i="10"/>
  <c r="F23" i="10"/>
  <c r="E23" i="10"/>
  <c r="L20" i="24"/>
  <c r="L22" i="24"/>
  <c r="L26" i="24"/>
  <c r="L27" i="24"/>
  <c r="H20" i="24"/>
  <c r="H21" i="24"/>
  <c r="H25" i="24"/>
  <c r="H26" i="24"/>
  <c r="L24" i="23"/>
  <c r="L26" i="23"/>
  <c r="L27" i="23"/>
  <c r="H20" i="23"/>
  <c r="H24" i="23"/>
  <c r="H16" i="23" l="1"/>
  <c r="L15" i="23"/>
  <c r="H15" i="23"/>
  <c r="L23" i="31"/>
  <c r="L23" i="30"/>
  <c r="I23" i="31"/>
  <c r="L23" i="29"/>
  <c r="I23" i="29"/>
  <c r="I23" i="30"/>
  <c r="I22" i="22"/>
  <c r="J22" i="22" s="1"/>
  <c r="H24" i="24"/>
  <c r="H18" i="24"/>
  <c r="L24" i="24"/>
  <c r="L18" i="24"/>
  <c r="H23" i="22"/>
  <c r="H18" i="22"/>
  <c r="H22" i="24"/>
  <c r="H14" i="24"/>
  <c r="L23" i="24"/>
  <c r="L14" i="24"/>
  <c r="L23" i="10"/>
  <c r="H24" i="22"/>
  <c r="L14" i="23"/>
  <c r="H14" i="23"/>
  <c r="H17" i="24"/>
  <c r="L17" i="24"/>
  <c r="I27" i="22"/>
  <c r="J27" i="22" s="1"/>
  <c r="H16" i="24"/>
  <c r="L16" i="24"/>
  <c r="H23" i="23"/>
  <c r="L20" i="23"/>
  <c r="H15" i="24"/>
  <c r="L19" i="24"/>
  <c r="L15" i="24"/>
  <c r="L14" i="22"/>
  <c r="H27" i="23"/>
  <c r="H22" i="23"/>
  <c r="L19" i="23"/>
  <c r="I14" i="22"/>
  <c r="J14" i="22" s="1"/>
  <c r="H16" i="22"/>
  <c r="H25" i="22"/>
  <c r="L27" i="22"/>
  <c r="H26" i="23"/>
  <c r="L23" i="23"/>
  <c r="L18" i="23"/>
  <c r="I16" i="22"/>
  <c r="J16" i="22" s="1"/>
  <c r="H19" i="23"/>
  <c r="L22" i="23"/>
  <c r="L16" i="23"/>
  <c r="H26" i="22"/>
  <c r="I19" i="22"/>
  <c r="J19" i="22" s="1"/>
  <c r="I20" i="22"/>
  <c r="J20" i="22" s="1"/>
  <c r="I21" i="22"/>
  <c r="J21" i="22" s="1"/>
  <c r="I23" i="22"/>
  <c r="J23" i="22" s="1"/>
  <c r="I24" i="22"/>
  <c r="J24" i="22" s="1"/>
  <c r="I25" i="22"/>
  <c r="J25" i="22" s="1"/>
  <c r="E28" i="24"/>
  <c r="I26" i="22"/>
  <c r="J26" i="22" s="1"/>
  <c r="H22" i="22"/>
  <c r="H25" i="23"/>
  <c r="H21" i="23"/>
  <c r="L25" i="23"/>
  <c r="L21" i="23"/>
  <c r="H27" i="24"/>
  <c r="H23" i="24"/>
  <c r="H19" i="24"/>
  <c r="L25" i="24"/>
  <c r="L21" i="24"/>
  <c r="I17" i="22"/>
  <c r="J17" i="22" s="1"/>
  <c r="L19" i="22"/>
  <c r="L20" i="22"/>
  <c r="L21" i="22"/>
  <c r="I18" i="22"/>
  <c r="J18" i="22" s="1"/>
  <c r="E28" i="23"/>
  <c r="L28" i="23" s="1"/>
  <c r="H18" i="23"/>
  <c r="E28" i="22"/>
  <c r="L17" i="23"/>
  <c r="L17" i="22"/>
  <c r="H17" i="23"/>
  <c r="I23" i="10"/>
  <c r="I28" i="23" l="1"/>
  <c r="J28" i="23" s="1"/>
  <c r="H28" i="23"/>
  <c r="I28" i="24"/>
  <c r="J28" i="24" s="1"/>
  <c r="H28" i="24"/>
  <c r="L28" i="24"/>
  <c r="I28" i="22"/>
  <c r="J28" i="22" s="1"/>
  <c r="L28" i="22"/>
  <c r="H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631FF3B1-4C74-466C-A4AD-50648071C92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FB424E05-6B86-4F95-9923-431B844329B9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2AB15D60-8BD7-422A-AFAC-9DB8A3391B8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35BA694F-412D-424A-984A-D0505D0B34DF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36712373-CC3E-49FE-8DE5-B726C0313A5E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B65C1C7F-724B-4343-BDB7-BD6CA48FBA7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C8C7276D-7525-49C3-AD5F-724126C314E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38934583-CEEC-41ED-9CA0-731B5F8E0381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2DF8E77B-890B-4F06-801F-3AC868BD1B6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1EBA45A0-3D9E-421B-818A-30BCA5A12CA1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E2811605-6EBC-4BEE-BDCE-80D9892BCA5E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A217A445-1324-4464-8ED2-7D964423819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tc={5DA74852-F052-4B39-A650-6578D1CFD69A}</author>
    <author>tc={0D88ADF2-74CA-466E-9F6D-57593592582A}</author>
    <author>tc={4878C29F-3CB2-466A-8A67-2FD52CC30540}</author>
  </authors>
  <commentList>
    <comment ref="B8" authorId="0" shapeId="0" xr:uid="{8C1FFB73-AB78-4AFC-B8BE-DC1AAD1F4CB9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618DA69B-C317-4764-8306-C94FCF5E79F7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EFF7E03B-B83A-4413-A5AF-8F4D1E039C5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08B3A331-567C-4CE8-BA09-C0C56C09930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  <comment ref="B19" authorId="4" shapeId="0" xr:uid="{A082A8B9-1792-4B64-8FD2-39120E64CD2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9" authorId="5" shapeId="0" xr:uid="{C93DD08D-B753-4E1F-B913-62EBE4BAEA8F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tc={5DA74852-F052-4B39-A650-6578D1CFD69A}</author>
    <author>tc={0D88ADF2-74CA-466E-9F6D-57593592582A}</author>
    <author>tc={4878C29F-3CB2-466A-8A67-2FD52CC30540}</author>
  </authors>
  <commentList>
    <comment ref="B8" authorId="0" shapeId="0" xr:uid="{E8FD687F-F660-4049-84A9-ED56FC5A723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E888FDD2-E590-4E60-8174-BAA9829ACC3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5E043D40-FEF7-4154-9C3B-B150CD0A94ED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835D1173-DE3B-404C-9CF1-33842AD003B7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  <comment ref="B19" authorId="4" shapeId="0" xr:uid="{5CCABD0A-B4DA-48D9-9ED6-255E810E2C9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9" authorId="5" shapeId="0" xr:uid="{8F7413AF-205E-40F8-BDD1-E24CA939EDD9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tc={5DA74852-F052-4B39-A650-6578D1CFD69A}</author>
    <author>tc={0D88ADF2-74CA-466E-9F6D-57593592582A}</author>
    <author>tc={4878C29F-3CB2-466A-8A67-2FD52CC30540}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AFD8F480-B874-4386-92C7-00F15A00879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  <comment ref="B18" authorId="4" shapeId="0" xr:uid="{787D06F2-6E92-468B-87A2-C507BCFCFCA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8" authorId="5" shapeId="0" xr:uid="{F4F9FC1A-632E-4E72-A76B-2414EF74EC33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<sst xmlns="http://schemas.openxmlformats.org/spreadsheetml/2006/main" count="382" uniqueCount="56">
  <si>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</si>
  <si>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</si>
  <si>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</si>
  <si>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</si>
  <si>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</si>
  <si>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</si>
  <si>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</si>
  <si>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</si>
  <si>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</si>
  <si>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</si>
  <si>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</si>
  <si>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</si>
  <si>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</si>
  <si>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</si>
  <si>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</si>
  <si>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</si>
  <si>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</si>
  <si>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</si>
  <si>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</si>
  <si>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</si>
  <si>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</si>
  <si>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</si>
  <si>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</si>
  <si>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</si>
  <si>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</si>
  <si>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</si>
  <si>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</si>
  <si>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</si>
  <si>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</si>
  <si>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</si>
  <si>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</si>
  <si>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SEP 22- ENE 23</t>
  </si>
  <si>
    <t>LICENCIATURA EN ADMINISTRACION</t>
  </si>
  <si>
    <t>LICENCIATURA EN ADMINISTRACIÓN</t>
  </si>
  <si>
    <t>IGEM</t>
  </si>
  <si>
    <t>IEME</t>
  </si>
  <si>
    <t>502B</t>
  </si>
  <si>
    <t>ELECTROMECANICA</t>
  </si>
  <si>
    <t>M.E. JORGE ADAN LUCHO CHIGO</t>
  </si>
  <si>
    <t>FUNDAMENTOS DE FISICA</t>
  </si>
  <si>
    <t>l</t>
  </si>
  <si>
    <t>107B</t>
  </si>
  <si>
    <t>ELECTRONICA ANALOGICA</t>
  </si>
  <si>
    <t>302A</t>
  </si>
  <si>
    <t>302B</t>
  </si>
  <si>
    <t>ANALISIS DE CIRCUITOS ELECTRICOS DE CD</t>
  </si>
  <si>
    <t>402U</t>
  </si>
  <si>
    <t>ANALISIS DE CIRCUITOS ELECTRICOS DE CA</t>
  </si>
  <si>
    <t>M.I.I. ESTEBAN DOMINGUEZ FISCAL</t>
  </si>
  <si>
    <t>SEP22-ENE23</t>
  </si>
  <si>
    <t>FINAL</t>
  </si>
  <si>
    <t>ll</t>
  </si>
  <si>
    <t>lll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</si>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</sst>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2C46E44-EC96-4009-A3F1-7E055F4F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552542-1F73-42DF-82E8-61C4C6ACD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CEA203E-446F-44D8-BDBA-432074F0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E6806E-FF93-4940-A09D-E44A4CC72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8BB1A6F-0169-46E0-8126-1312979E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A1CB19-EF50-40F0-9D3C-6F69DC3E1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390D39E5-A50E-4168-890F-DE80D720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50342C-B517-45D5-8B3A-5883DD3B4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E66BC-B5B0-4AF9-9164-CF4F6073C62E}">
  <sheetPr>
    <tabColor rgb="FFFF0000"/>
    <pageSetUpPr fitToPage="1"/>
  </sheetPr>
  <dimension ref="A1:N32"/>
  <sheetViews>
    <sheetView topLeftCell="A8" zoomScale="93" zoomScaleNormal="93" zoomScaleSheetLayoutView="100" workbookViewId="0">
      <selection activeCell="A25" sqref="A25:N25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37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36" t="s">
        <v>4</v>
      </c>
      <c r="C8" s="36"/>
      <c r="D8" s="14" t="s">
        <v>5</v>
      </c>
      <c r="E8" s="26">
        <v>5</v>
      </c>
      <c r="G8" s="25" t="s">
        <v>6</v>
      </c>
      <c r="H8" s="26">
        <v>4</v>
      </c>
      <c r="I8" s="43" t="s">
        <v>7</v>
      </c>
      <c r="J8" s="43"/>
      <c r="K8" s="43"/>
      <c r="L8" s="36" t="s">
        <v>31</v>
      </c>
      <c r="M8" s="36"/>
      <c r="N8" s="36"/>
    </row>
    <row r="10" spans="1:14" ht="13.15" x14ac:dyDescent="0.4">
      <c r="A10" s="25" t="s">
        <v>8</v>
      </c>
      <c r="B10" s="36" t="s">
        <v>38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24" t="s">
        <v>22</v>
      </c>
      <c r="G13" s="24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8" t="s">
        <v>39</v>
      </c>
      <c r="B14" s="9" t="s">
        <v>40</v>
      </c>
      <c r="C14" s="9" t="s">
        <v>41</v>
      </c>
      <c r="D14" s="9" t="s">
        <v>34</v>
      </c>
      <c r="E14" s="9">
        <v>25</v>
      </c>
      <c r="F14" s="9">
        <v>21</v>
      </c>
      <c r="G14" s="9"/>
      <c r="H14" s="10"/>
      <c r="I14" s="9">
        <f t="shared" ref="I14:I23" si="0">(E14-SUM(F14:G14))-K14</f>
        <v>4</v>
      </c>
      <c r="J14" s="10"/>
      <c r="K14" s="9">
        <v>0</v>
      </c>
      <c r="L14" s="10">
        <f t="shared" ref="L14:L23" si="1">K14/E14</f>
        <v>0</v>
      </c>
      <c r="M14" s="9">
        <v>78</v>
      </c>
      <c r="N14" s="15">
        <v>0.76</v>
      </c>
    </row>
    <row r="15" spans="1:14" s="11" customFormat="1" x14ac:dyDescent="0.35">
      <c r="A15" s="8" t="s">
        <v>42</v>
      </c>
      <c r="B15" s="9" t="s">
        <v>21</v>
      </c>
      <c r="C15" s="9" t="s">
        <v>43</v>
      </c>
      <c r="D15" s="9" t="s">
        <v>35</v>
      </c>
      <c r="E15" s="9">
        <v>37</v>
      </c>
      <c r="F15" s="9">
        <v>32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9">
        <v>73</v>
      </c>
      <c r="N15" s="15">
        <v>0.73</v>
      </c>
    </row>
    <row r="16" spans="1:14" s="11" customFormat="1" x14ac:dyDescent="0.35">
      <c r="A16" s="8" t="s">
        <v>42</v>
      </c>
      <c r="B16" s="9" t="s">
        <v>21</v>
      </c>
      <c r="C16" s="9" t="s">
        <v>44</v>
      </c>
      <c r="D16" s="9" t="s">
        <v>35</v>
      </c>
      <c r="E16" s="9">
        <v>21</v>
      </c>
      <c r="F16" s="9">
        <v>13</v>
      </c>
      <c r="G16" s="9"/>
      <c r="H16" s="10"/>
      <c r="I16" s="9">
        <f t="shared" si="0"/>
        <v>8</v>
      </c>
      <c r="J16" s="10"/>
      <c r="K16" s="9">
        <v>0</v>
      </c>
      <c r="L16" s="10">
        <f t="shared" si="1"/>
        <v>0</v>
      </c>
      <c r="M16" s="9">
        <v>51</v>
      </c>
      <c r="N16" s="15">
        <v>0.62</v>
      </c>
    </row>
    <row r="17" spans="1:14" s="11" customFormat="1" ht="25.5" x14ac:dyDescent="0.35">
      <c r="A17" s="8" t="s">
        <v>45</v>
      </c>
      <c r="B17" s="9" t="s">
        <v>21</v>
      </c>
      <c r="C17" s="9" t="s">
        <v>46</v>
      </c>
      <c r="D17" s="9" t="s">
        <v>35</v>
      </c>
      <c r="E17" s="9">
        <v>11</v>
      </c>
      <c r="F17" s="9">
        <v>8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65</v>
      </c>
      <c r="N17" s="15">
        <v>0.73</v>
      </c>
    </row>
    <row r="18" spans="1:14" s="11" customFormat="1" ht="25.5" x14ac:dyDescent="0.35">
      <c r="A18" s="8" t="s">
        <v>47</v>
      </c>
      <c r="B18" s="9" t="s">
        <v>21</v>
      </c>
      <c r="C18" s="9" t="s">
        <v>36</v>
      </c>
      <c r="D18" s="9" t="s">
        <v>35</v>
      </c>
      <c r="E18" s="9">
        <v>16</v>
      </c>
      <c r="F18" s="9">
        <v>12</v>
      </c>
      <c r="G18" s="9"/>
      <c r="H18" s="21"/>
      <c r="I18" s="22">
        <f t="shared" si="0"/>
        <v>4</v>
      </c>
      <c r="J18" s="21"/>
      <c r="K18" s="22">
        <v>0</v>
      </c>
      <c r="L18" s="21">
        <f t="shared" si="1"/>
        <v>0</v>
      </c>
      <c r="M18" s="9">
        <v>69</v>
      </c>
      <c r="N18" s="15">
        <v>0.75</v>
      </c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110</v>
      </c>
      <c r="F23" s="17">
        <f>SUM(F14:F22)</f>
        <v>86</v>
      </c>
      <c r="G23" s="17">
        <f>SUM(G14:G22)</f>
        <v>0</v>
      </c>
      <c r="H23" s="18"/>
      <c r="I23" s="17">
        <f t="shared" si="0"/>
        <v>24</v>
      </c>
      <c r="J23" s="18"/>
      <c r="K23" s="17">
        <f>SUM(K14:K22)</f>
        <v>0</v>
      </c>
      <c r="L23" s="18">
        <f t="shared" si="1"/>
        <v>0</v>
      </c>
      <c r="M23" s="17">
        <f>AVERAGE(M14:M22)</f>
        <v>67.2</v>
      </c>
      <c r="N23" s="19">
        <f>AVERAGE(N14:N22)</f>
        <v>0.71799999999999997</v>
      </c>
    </row>
    <row r="25" spans="1:14" ht="120" customHeight="1" x14ac:dyDescent="0.35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35"/>
      <c r="C29" s="35"/>
      <c r="D29" s="35"/>
      <c r="G29" s="36"/>
      <c r="H29" s="36"/>
      <c r="I29" s="36"/>
      <c r="J29" s="36"/>
    </row>
    <row r="30" spans="1:14" hidden="1" x14ac:dyDescent="0.35">
      <c r="A30" s="28" t="e">
        <v>#REF!</v>
      </c>
      <c r="B30" s="28"/>
      <c r="C30" s="27"/>
      <c r="E30" s="28"/>
      <c r="F30" s="28"/>
      <c r="G30" s="28"/>
      <c r="H30" s="28"/>
    </row>
    <row r="31" spans="1:14" hidden="1" x14ac:dyDescent="0.35"/>
    <row r="32" spans="1:14" ht="45" customHeight="1" x14ac:dyDescent="0.35">
      <c r="B32" s="29" t="str">
        <f>B10</f>
        <v>M.E. JORGE ADAN LUCHO CHIGO</v>
      </c>
      <c r="C32" s="29"/>
      <c r="D32" s="29"/>
      <c r="E32" s="13"/>
      <c r="F32" s="13"/>
      <c r="G32" s="29" t="s">
        <v>48</v>
      </c>
      <c r="H32" s="29"/>
      <c r="I32" s="29"/>
      <c r="J32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36ACC-891D-44E8-A103-A30CAA51A3DC}">
  <sheetPr>
    <tabColor rgb="FFFF0000"/>
    <pageSetUpPr fitToPage="1"/>
  </sheetPr>
  <dimension ref="A1:N32"/>
  <sheetViews>
    <sheetView topLeftCell="A8" zoomScale="93" zoomScaleNormal="93" zoomScaleSheetLayoutView="100" workbookViewId="0">
      <selection activeCell="A14" sqref="A14:N14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37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36">
        <v>2</v>
      </c>
      <c r="C8" s="36"/>
      <c r="D8" s="14" t="s">
        <v>5</v>
      </c>
      <c r="E8" s="26">
        <v>5</v>
      </c>
      <c r="G8" s="25" t="s">
        <v>6</v>
      </c>
      <c r="H8" s="26">
        <v>4</v>
      </c>
      <c r="I8" s="43" t="s">
        <v>7</v>
      </c>
      <c r="J8" s="43"/>
      <c r="K8" s="43"/>
      <c r="L8" s="36" t="s">
        <v>49</v>
      </c>
      <c r="M8" s="36"/>
      <c r="N8" s="36"/>
    </row>
    <row r="10" spans="1:14" ht="13.15" x14ac:dyDescent="0.4">
      <c r="A10" s="25" t="s">
        <v>8</v>
      </c>
      <c r="B10" s="36" t="s">
        <v>38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24" t="s">
        <v>22</v>
      </c>
      <c r="G13" s="24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8" t="s">
        <v>39</v>
      </c>
      <c r="B14" s="9" t="s">
        <v>51</v>
      </c>
      <c r="C14" s="9" t="s">
        <v>41</v>
      </c>
      <c r="D14" s="9" t="s">
        <v>34</v>
      </c>
      <c r="E14" s="9">
        <v>25</v>
      </c>
      <c r="F14" s="9">
        <v>23</v>
      </c>
      <c r="G14" s="9"/>
      <c r="H14" s="10"/>
      <c r="I14" s="9">
        <v>2</v>
      </c>
      <c r="J14" s="10"/>
      <c r="K14" s="9">
        <v>0</v>
      </c>
      <c r="L14" s="10">
        <v>0</v>
      </c>
      <c r="M14" s="9">
        <v>86</v>
      </c>
      <c r="N14" s="15">
        <v>0.72</v>
      </c>
    </row>
    <row r="15" spans="1:14" s="11" customFormat="1" x14ac:dyDescent="0.35">
      <c r="A15" s="8" t="s">
        <v>42</v>
      </c>
      <c r="B15" s="9" t="s">
        <v>51</v>
      </c>
      <c r="C15" s="9" t="s">
        <v>43</v>
      </c>
      <c r="D15" s="9" t="s">
        <v>35</v>
      </c>
      <c r="E15" s="9">
        <v>37</v>
      </c>
      <c r="F15" s="9">
        <v>34</v>
      </c>
      <c r="G15" s="9"/>
      <c r="H15" s="10"/>
      <c r="I15" s="9">
        <v>3</v>
      </c>
      <c r="J15" s="10"/>
      <c r="K15" s="9">
        <v>0</v>
      </c>
      <c r="L15" s="10">
        <v>0</v>
      </c>
      <c r="M15" s="9">
        <v>87</v>
      </c>
      <c r="N15" s="15">
        <v>0.7</v>
      </c>
    </row>
    <row r="16" spans="1:14" s="11" customFormat="1" x14ac:dyDescent="0.35">
      <c r="A16" s="8" t="s">
        <v>42</v>
      </c>
      <c r="B16" s="9" t="s">
        <v>51</v>
      </c>
      <c r="C16" s="9" t="s">
        <v>44</v>
      </c>
      <c r="D16" s="9" t="s">
        <v>35</v>
      </c>
      <c r="E16" s="9">
        <v>21</v>
      </c>
      <c r="F16" s="9">
        <v>19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84</v>
      </c>
      <c r="N16" s="15">
        <v>0.71</v>
      </c>
    </row>
    <row r="17" spans="1:14" s="11" customFormat="1" ht="25.5" x14ac:dyDescent="0.35">
      <c r="A17" s="8" t="s">
        <v>45</v>
      </c>
      <c r="B17" s="9" t="s">
        <v>51</v>
      </c>
      <c r="C17" s="9" t="s">
        <v>46</v>
      </c>
      <c r="D17" s="9" t="s">
        <v>35</v>
      </c>
      <c r="E17" s="9">
        <v>11</v>
      </c>
      <c r="F17" s="9">
        <v>9</v>
      </c>
      <c r="G17" s="9"/>
      <c r="H17" s="10"/>
      <c r="I17" s="9">
        <v>2</v>
      </c>
      <c r="J17" s="10"/>
      <c r="K17" s="9">
        <v>0</v>
      </c>
      <c r="L17" s="10">
        <v>0</v>
      </c>
      <c r="M17" s="9">
        <v>80</v>
      </c>
      <c r="N17" s="15">
        <v>0.82</v>
      </c>
    </row>
    <row r="18" spans="1:14" s="11" customFormat="1" ht="25.5" x14ac:dyDescent="0.35">
      <c r="A18" s="8" t="s">
        <v>47</v>
      </c>
      <c r="B18" s="9" t="s">
        <v>51</v>
      </c>
      <c r="C18" s="9" t="s">
        <v>36</v>
      </c>
      <c r="D18" s="9" t="s">
        <v>35</v>
      </c>
      <c r="E18" s="9">
        <v>16</v>
      </c>
      <c r="F18" s="9">
        <v>13</v>
      </c>
      <c r="G18" s="9"/>
      <c r="H18" s="21"/>
      <c r="I18" s="22">
        <v>3</v>
      </c>
      <c r="J18" s="21"/>
      <c r="K18" s="22">
        <v>0</v>
      </c>
      <c r="L18" s="21">
        <v>0</v>
      </c>
      <c r="M18" s="9">
        <v>77</v>
      </c>
      <c r="N18" s="15">
        <v>0.81</v>
      </c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110</v>
      </c>
      <c r="F23" s="17">
        <f>SUM(F14:F22)</f>
        <v>98</v>
      </c>
      <c r="G23" s="17">
        <f>SUM(G14:G22)</f>
        <v>0</v>
      </c>
      <c r="H23" s="18"/>
      <c r="I23" s="17">
        <f t="shared" si="0"/>
        <v>12</v>
      </c>
      <c r="J23" s="18"/>
      <c r="K23" s="17">
        <f>SUM(K14:K22)</f>
        <v>0</v>
      </c>
      <c r="L23" s="18">
        <f t="shared" ref="L23" si="1">K23/E23</f>
        <v>0</v>
      </c>
      <c r="M23" s="17">
        <f>AVERAGE(M14:M22)</f>
        <v>82.8</v>
      </c>
      <c r="N23" s="19">
        <f>AVERAGE(N14:N22)</f>
        <v>0.752</v>
      </c>
    </row>
    <row r="25" spans="1:14" ht="120" customHeight="1" x14ac:dyDescent="0.35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35"/>
      <c r="C29" s="35"/>
      <c r="D29" s="35"/>
      <c r="G29" s="36"/>
      <c r="H29" s="36"/>
      <c r="I29" s="36"/>
      <c r="J29" s="36"/>
    </row>
    <row r="30" spans="1:14" hidden="1" x14ac:dyDescent="0.35">
      <c r="A30" s="28" t="e">
        <v>#REF!</v>
      </c>
      <c r="B30" s="28"/>
      <c r="C30" s="27"/>
      <c r="E30" s="28"/>
      <c r="F30" s="28"/>
      <c r="G30" s="28"/>
      <c r="H30" s="28"/>
    </row>
    <row r="31" spans="1:14" hidden="1" x14ac:dyDescent="0.35"/>
    <row r="32" spans="1:14" ht="45" customHeight="1" x14ac:dyDescent="0.35">
      <c r="B32" s="29" t="str">
        <f>B10</f>
        <v>M.E. JORGE ADAN LUCHO CHIGO</v>
      </c>
      <c r="C32" s="29"/>
      <c r="D32" s="29"/>
      <c r="E32" s="13"/>
      <c r="F32" s="13"/>
      <c r="G32" s="29" t="s">
        <v>48</v>
      </c>
      <c r="H32" s="29"/>
      <c r="I32" s="29"/>
      <c r="J32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601AE-CD40-4ED1-8CCA-59BDC8C0CCA8}">
  <sheetPr>
    <tabColor rgb="FFFF0000"/>
    <pageSetUpPr fitToPage="1"/>
  </sheetPr>
  <dimension ref="A1:N32"/>
  <sheetViews>
    <sheetView topLeftCell="A8" zoomScale="93" zoomScaleNormal="93" zoomScaleSheetLayoutView="100" workbookViewId="0">
      <selection activeCell="A19" sqref="A19:N19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37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36">
        <v>3</v>
      </c>
      <c r="C8" s="36"/>
      <c r="D8" s="14" t="s">
        <v>5</v>
      </c>
      <c r="E8" s="26">
        <v>5</v>
      </c>
      <c r="G8" s="25" t="s">
        <v>6</v>
      </c>
      <c r="H8" s="26">
        <v>4</v>
      </c>
      <c r="I8" s="43" t="s">
        <v>7</v>
      </c>
      <c r="J8" s="43"/>
      <c r="K8" s="43"/>
      <c r="L8" s="36" t="s">
        <v>31</v>
      </c>
      <c r="M8" s="36"/>
      <c r="N8" s="36"/>
    </row>
    <row r="10" spans="1:14" ht="13.15" x14ac:dyDescent="0.4">
      <c r="A10" s="25" t="s">
        <v>8</v>
      </c>
      <c r="B10" s="36" t="s">
        <v>38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24" t="s">
        <v>22</v>
      </c>
      <c r="G13" s="24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8" t="s">
        <v>42</v>
      </c>
      <c r="B14" s="9" t="s">
        <v>52</v>
      </c>
      <c r="C14" s="9" t="s">
        <v>43</v>
      </c>
      <c r="D14" s="9" t="s">
        <v>35</v>
      </c>
      <c r="E14" s="9">
        <v>37</v>
      </c>
      <c r="F14" s="9">
        <v>34</v>
      </c>
      <c r="G14" s="9"/>
      <c r="H14" s="10"/>
      <c r="I14" s="9">
        <v>3</v>
      </c>
      <c r="J14" s="10"/>
      <c r="K14" s="9">
        <v>0</v>
      </c>
      <c r="L14" s="10">
        <v>0</v>
      </c>
      <c r="M14" s="9">
        <v>86</v>
      </c>
      <c r="N14" s="15">
        <v>0.73</v>
      </c>
    </row>
    <row r="15" spans="1:14" s="11" customFormat="1" x14ac:dyDescent="0.35">
      <c r="A15" s="8" t="s">
        <v>42</v>
      </c>
      <c r="B15" s="9" t="s">
        <v>52</v>
      </c>
      <c r="C15" s="9" t="s">
        <v>44</v>
      </c>
      <c r="D15" s="9" t="s">
        <v>35</v>
      </c>
      <c r="E15" s="9">
        <v>21</v>
      </c>
      <c r="F15" s="9">
        <v>20</v>
      </c>
      <c r="G15" s="9"/>
      <c r="H15" s="10"/>
      <c r="I15" s="9">
        <v>1</v>
      </c>
      <c r="J15" s="10"/>
      <c r="K15" s="9">
        <v>0</v>
      </c>
      <c r="L15" s="10">
        <v>0</v>
      </c>
      <c r="M15" s="9">
        <v>83</v>
      </c>
      <c r="N15" s="15">
        <v>0.33</v>
      </c>
    </row>
    <row r="16" spans="1:14" s="11" customFormat="1" ht="25.5" x14ac:dyDescent="0.35">
      <c r="A16" s="8" t="s">
        <v>45</v>
      </c>
      <c r="B16" s="9" t="s">
        <v>52</v>
      </c>
      <c r="C16" s="9" t="s">
        <v>46</v>
      </c>
      <c r="D16" s="9" t="s">
        <v>35</v>
      </c>
      <c r="E16" s="9">
        <v>11</v>
      </c>
      <c r="F16" s="9">
        <v>9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79</v>
      </c>
      <c r="N16" s="15">
        <v>0.73</v>
      </c>
    </row>
    <row r="17" spans="1:14" s="11" customFormat="1" ht="25.5" x14ac:dyDescent="0.35">
      <c r="A17" s="8" t="s">
        <v>47</v>
      </c>
      <c r="B17" s="9" t="s">
        <v>52</v>
      </c>
      <c r="C17" s="9" t="s">
        <v>36</v>
      </c>
      <c r="D17" s="9" t="s">
        <v>35</v>
      </c>
      <c r="E17" s="9">
        <v>16</v>
      </c>
      <c r="F17" s="9">
        <v>15</v>
      </c>
      <c r="G17" s="9"/>
      <c r="H17" s="21"/>
      <c r="I17" s="22">
        <v>1</v>
      </c>
      <c r="J17" s="21"/>
      <c r="K17" s="22">
        <v>0</v>
      </c>
      <c r="L17" s="21">
        <v>0</v>
      </c>
      <c r="M17" s="9">
        <v>83</v>
      </c>
      <c r="N17" s="15">
        <v>0.56000000000000005</v>
      </c>
    </row>
    <row r="18" spans="1:14" s="11" customFormat="1" ht="25.5" x14ac:dyDescent="0.35">
      <c r="A18" s="8" t="s">
        <v>47</v>
      </c>
      <c r="B18" s="9" t="s">
        <v>53</v>
      </c>
      <c r="C18" s="9" t="s">
        <v>36</v>
      </c>
      <c r="D18" s="9" t="s">
        <v>35</v>
      </c>
      <c r="E18" s="9">
        <v>16</v>
      </c>
      <c r="F18" s="9">
        <v>15</v>
      </c>
      <c r="G18" s="9"/>
      <c r="H18" s="21"/>
      <c r="I18" s="22">
        <v>1</v>
      </c>
      <c r="J18" s="21"/>
      <c r="K18" s="22">
        <v>0</v>
      </c>
      <c r="L18" s="21">
        <v>0</v>
      </c>
      <c r="M18" s="9">
        <v>82</v>
      </c>
      <c r="N18" s="15">
        <v>0.56000000000000005</v>
      </c>
    </row>
    <row r="19" spans="1:14" s="11" customFormat="1" x14ac:dyDescent="0.35">
      <c r="A19" s="8" t="s">
        <v>39</v>
      </c>
      <c r="B19" s="9" t="s">
        <v>52</v>
      </c>
      <c r="C19" s="9" t="s">
        <v>41</v>
      </c>
      <c r="D19" s="9" t="s">
        <v>34</v>
      </c>
      <c r="E19" s="9">
        <v>25</v>
      </c>
      <c r="F19" s="9">
        <v>24</v>
      </c>
      <c r="G19" s="9"/>
      <c r="H19" s="10"/>
      <c r="I19" s="9">
        <v>1</v>
      </c>
      <c r="J19" s="10"/>
      <c r="K19" s="9">
        <v>0</v>
      </c>
      <c r="L19" s="10">
        <v>0</v>
      </c>
      <c r="M19" s="9">
        <v>89</v>
      </c>
      <c r="N19" s="15">
        <v>0.68</v>
      </c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ref="I20:I23" si="0">(E20-SUM(F20:G20))-K20</f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126</v>
      </c>
      <c r="F23" s="17">
        <f>SUM(F14:F22)</f>
        <v>117</v>
      </c>
      <c r="G23" s="17">
        <f>SUM(G14:G22)</f>
        <v>0</v>
      </c>
      <c r="H23" s="18"/>
      <c r="I23" s="17">
        <f t="shared" si="0"/>
        <v>9</v>
      </c>
      <c r="J23" s="18"/>
      <c r="K23" s="17">
        <f>SUM(K14:K22)</f>
        <v>0</v>
      </c>
      <c r="L23" s="18">
        <f t="shared" ref="L23" si="1">K23/E23</f>
        <v>0</v>
      </c>
      <c r="M23" s="17">
        <f>AVERAGE(M14:M22)</f>
        <v>83.666666666666671</v>
      </c>
      <c r="N23" s="19">
        <f>AVERAGE(N14:N22)</f>
        <v>0.59833333333333338</v>
      </c>
    </row>
    <row r="25" spans="1:14" ht="120" customHeight="1" x14ac:dyDescent="0.35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35"/>
      <c r="C29" s="35"/>
      <c r="D29" s="35"/>
      <c r="G29" s="36"/>
      <c r="H29" s="36"/>
      <c r="I29" s="36"/>
      <c r="J29" s="36"/>
    </row>
    <row r="30" spans="1:14" hidden="1" x14ac:dyDescent="0.35">
      <c r="A30" s="28" t="e">
        <v>#REF!</v>
      </c>
      <c r="B30" s="28"/>
      <c r="C30" s="27"/>
      <c r="E30" s="28"/>
      <c r="F30" s="28"/>
      <c r="G30" s="28"/>
      <c r="H30" s="28"/>
    </row>
    <row r="31" spans="1:14" hidden="1" x14ac:dyDescent="0.35"/>
    <row r="32" spans="1:14" ht="45" customHeight="1" x14ac:dyDescent="0.35">
      <c r="B32" s="29" t="str">
        <f>B10</f>
        <v>M.E. JORGE ADAN LUCHO CHIGO</v>
      </c>
      <c r="C32" s="29"/>
      <c r="D32" s="29"/>
      <c r="E32" s="13"/>
      <c r="F32" s="13"/>
      <c r="G32" s="29" t="s">
        <v>48</v>
      </c>
      <c r="H32" s="29"/>
      <c r="I32" s="29"/>
      <c r="J32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CF5BD-E997-48D2-AE54-6C62483C1F18}">
  <sheetPr>
    <tabColor rgb="FFFF0000"/>
    <pageSetUpPr fitToPage="1"/>
  </sheetPr>
  <dimension ref="A1:N32"/>
  <sheetViews>
    <sheetView topLeftCell="A8" zoomScale="93" zoomScaleNormal="93" zoomScaleSheetLayoutView="100" workbookViewId="0">
      <selection activeCell="A19" sqref="A19:N19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37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36">
        <v>4</v>
      </c>
      <c r="C8" s="36"/>
      <c r="D8" s="14" t="s">
        <v>5</v>
      </c>
      <c r="E8" s="26">
        <v>5</v>
      </c>
      <c r="G8" s="25" t="s">
        <v>6</v>
      </c>
      <c r="H8" s="26">
        <v>4</v>
      </c>
      <c r="I8" s="43" t="s">
        <v>7</v>
      </c>
      <c r="J8" s="43"/>
      <c r="K8" s="43"/>
      <c r="L8" s="36" t="s">
        <v>31</v>
      </c>
      <c r="M8" s="36"/>
      <c r="N8" s="36"/>
    </row>
    <row r="10" spans="1:14" ht="13.15" x14ac:dyDescent="0.4">
      <c r="A10" s="25" t="s">
        <v>8</v>
      </c>
      <c r="B10" s="36" t="s">
        <v>38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24" t="s">
        <v>22</v>
      </c>
      <c r="G13" s="24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8" t="s">
        <v>42</v>
      </c>
      <c r="B14" s="9" t="s">
        <v>53</v>
      </c>
      <c r="C14" s="9" t="s">
        <v>43</v>
      </c>
      <c r="D14" s="9" t="s">
        <v>35</v>
      </c>
      <c r="E14" s="9">
        <v>37</v>
      </c>
      <c r="F14" s="9">
        <v>33</v>
      </c>
      <c r="G14" s="9"/>
      <c r="H14" s="10"/>
      <c r="I14" s="9">
        <v>4</v>
      </c>
      <c r="J14" s="10"/>
      <c r="K14" s="9">
        <v>0</v>
      </c>
      <c r="L14" s="10">
        <v>0</v>
      </c>
      <c r="M14" s="9">
        <v>84</v>
      </c>
      <c r="N14" s="15">
        <v>0.76</v>
      </c>
    </row>
    <row r="15" spans="1:14" s="11" customFormat="1" x14ac:dyDescent="0.35">
      <c r="A15" s="8" t="s">
        <v>42</v>
      </c>
      <c r="B15" s="9" t="s">
        <v>53</v>
      </c>
      <c r="C15" s="9" t="s">
        <v>44</v>
      </c>
      <c r="D15" s="9" t="s">
        <v>35</v>
      </c>
      <c r="E15" s="9">
        <v>21</v>
      </c>
      <c r="F15" s="9">
        <v>18</v>
      </c>
      <c r="G15" s="9"/>
      <c r="H15" s="10"/>
      <c r="I15" s="9">
        <v>3</v>
      </c>
      <c r="J15" s="10"/>
      <c r="K15" s="9">
        <v>0</v>
      </c>
      <c r="L15" s="10">
        <v>0</v>
      </c>
      <c r="M15" s="9">
        <v>72</v>
      </c>
      <c r="N15" s="15">
        <v>0.62</v>
      </c>
    </row>
    <row r="16" spans="1:14" s="11" customFormat="1" ht="25.5" x14ac:dyDescent="0.35">
      <c r="A16" s="8" t="s">
        <v>45</v>
      </c>
      <c r="B16" s="9" t="s">
        <v>53</v>
      </c>
      <c r="C16" s="9" t="s">
        <v>46</v>
      </c>
      <c r="D16" s="9" t="s">
        <v>35</v>
      </c>
      <c r="E16" s="9">
        <v>11</v>
      </c>
      <c r="F16" s="9">
        <v>8</v>
      </c>
      <c r="G16" s="9"/>
      <c r="H16" s="10"/>
      <c r="I16" s="9">
        <v>3</v>
      </c>
      <c r="J16" s="10"/>
      <c r="K16" s="9">
        <v>0</v>
      </c>
      <c r="L16" s="10">
        <v>0</v>
      </c>
      <c r="M16" s="9">
        <v>72</v>
      </c>
      <c r="N16" s="15">
        <v>0.73</v>
      </c>
    </row>
    <row r="17" spans="1:14" s="11" customFormat="1" ht="25.5" x14ac:dyDescent="0.35">
      <c r="A17" s="8" t="s">
        <v>47</v>
      </c>
      <c r="B17" s="9" t="s">
        <v>54</v>
      </c>
      <c r="C17" s="9" t="s">
        <v>36</v>
      </c>
      <c r="D17" s="9" t="s">
        <v>35</v>
      </c>
      <c r="E17" s="9">
        <v>16</v>
      </c>
      <c r="F17" s="9">
        <v>14</v>
      </c>
      <c r="G17" s="9"/>
      <c r="H17" s="21"/>
      <c r="I17" s="22">
        <v>2</v>
      </c>
      <c r="J17" s="21"/>
      <c r="K17" s="22">
        <v>0</v>
      </c>
      <c r="L17" s="21">
        <v>0</v>
      </c>
      <c r="M17" s="9">
        <v>78</v>
      </c>
      <c r="N17" s="15">
        <v>0.56000000000000005</v>
      </c>
    </row>
    <row r="18" spans="1:14" s="11" customFormat="1" ht="25.5" x14ac:dyDescent="0.35">
      <c r="A18" s="8" t="s">
        <v>47</v>
      </c>
      <c r="B18" s="9" t="s">
        <v>55</v>
      </c>
      <c r="C18" s="9" t="s">
        <v>36</v>
      </c>
      <c r="D18" s="9" t="s">
        <v>35</v>
      </c>
      <c r="E18" s="9">
        <v>16</v>
      </c>
      <c r="F18" s="9">
        <v>14</v>
      </c>
      <c r="G18" s="9"/>
      <c r="H18" s="21"/>
      <c r="I18" s="22">
        <v>2</v>
      </c>
      <c r="J18" s="21"/>
      <c r="K18" s="22">
        <v>0</v>
      </c>
      <c r="L18" s="21">
        <v>0</v>
      </c>
      <c r="M18" s="9">
        <v>78</v>
      </c>
      <c r="N18" s="15">
        <v>0.56000000000000005</v>
      </c>
    </row>
    <row r="19" spans="1:14" s="11" customFormat="1" x14ac:dyDescent="0.35">
      <c r="A19" s="8" t="s">
        <v>39</v>
      </c>
      <c r="B19" s="9" t="s">
        <v>53</v>
      </c>
      <c r="C19" s="9" t="s">
        <v>41</v>
      </c>
      <c r="D19" s="9" t="s">
        <v>34</v>
      </c>
      <c r="E19" s="9">
        <v>25</v>
      </c>
      <c r="F19" s="9">
        <v>20</v>
      </c>
      <c r="G19" s="9"/>
      <c r="H19" s="10"/>
      <c r="I19" s="9">
        <v>5</v>
      </c>
      <c r="J19" s="10"/>
      <c r="K19" s="9">
        <v>0</v>
      </c>
      <c r="L19" s="10">
        <v>0</v>
      </c>
      <c r="M19" s="9">
        <v>77</v>
      </c>
      <c r="N19" s="15">
        <v>0.76</v>
      </c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ref="I20:I23" si="0">(E20-SUM(F20:G20))-K20</f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126</v>
      </c>
      <c r="F23" s="17">
        <f>SUM(F14:F22)</f>
        <v>107</v>
      </c>
      <c r="G23" s="17">
        <f>SUM(G14:G22)</f>
        <v>0</v>
      </c>
      <c r="H23" s="18"/>
      <c r="I23" s="17">
        <f t="shared" si="0"/>
        <v>19</v>
      </c>
      <c r="J23" s="18"/>
      <c r="K23" s="17">
        <f>SUM(K14:K22)</f>
        <v>0</v>
      </c>
      <c r="L23" s="18">
        <f t="shared" ref="L23" si="1">K23/E23</f>
        <v>0</v>
      </c>
      <c r="M23" s="17">
        <f>AVERAGE(M14:M22)</f>
        <v>76.833333333333329</v>
      </c>
      <c r="N23" s="19">
        <f>AVERAGE(N14:N22)</f>
        <v>0.66500000000000004</v>
      </c>
    </row>
    <row r="25" spans="1:14" ht="120" customHeight="1" x14ac:dyDescent="0.35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35"/>
      <c r="C29" s="35"/>
      <c r="D29" s="35"/>
      <c r="G29" s="36"/>
      <c r="H29" s="36"/>
      <c r="I29" s="36"/>
      <c r="J29" s="36"/>
    </row>
    <row r="30" spans="1:14" hidden="1" x14ac:dyDescent="0.35">
      <c r="A30" s="28" t="e">
        <v>#REF!</v>
      </c>
      <c r="B30" s="28"/>
      <c r="C30" s="27"/>
      <c r="E30" s="28"/>
      <c r="F30" s="28"/>
      <c r="G30" s="28"/>
      <c r="H30" s="28"/>
    </row>
    <row r="31" spans="1:14" hidden="1" x14ac:dyDescent="0.35"/>
    <row r="32" spans="1:14" ht="45" customHeight="1" x14ac:dyDescent="0.35">
      <c r="B32" s="29" t="str">
        <f>B10</f>
        <v>M.E. JORGE ADAN LUCHO CHIGO</v>
      </c>
      <c r="C32" s="29"/>
      <c r="D32" s="29"/>
      <c r="E32" s="13"/>
      <c r="F32" s="13"/>
      <c r="G32" s="29" t="s">
        <v>48</v>
      </c>
      <c r="H32" s="29"/>
      <c r="I32" s="29"/>
      <c r="J32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2"/>
  <sheetViews>
    <sheetView tabSelected="1" zoomScale="93" zoomScaleNormal="93" zoomScaleSheetLayoutView="100" workbookViewId="0">
      <selection activeCell="M18" sqref="M18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37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15" x14ac:dyDescent="0.4">
      <c r="A8" s="4" t="s">
        <v>3</v>
      </c>
      <c r="B8" s="36" t="s">
        <v>50</v>
      </c>
      <c r="C8" s="36"/>
      <c r="D8" s="14" t="s">
        <v>5</v>
      </c>
      <c r="E8" s="5">
        <v>5</v>
      </c>
      <c r="G8" s="4" t="s">
        <v>6</v>
      </c>
      <c r="H8" s="5">
        <v>4</v>
      </c>
      <c r="I8" s="43" t="s">
        <v>7</v>
      </c>
      <c r="J8" s="43"/>
      <c r="K8" s="43"/>
      <c r="L8" s="36" t="s">
        <v>31</v>
      </c>
      <c r="M8" s="36"/>
      <c r="N8" s="36"/>
    </row>
    <row r="10" spans="1:14" ht="13.15" x14ac:dyDescent="0.4">
      <c r="A10" s="4" t="s">
        <v>8</v>
      </c>
      <c r="B10" s="36" t="s">
        <v>38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8" t="s">
        <v>42</v>
      </c>
      <c r="B14" s="9" t="s">
        <v>50</v>
      </c>
      <c r="C14" s="9" t="s">
        <v>43</v>
      </c>
      <c r="D14" s="9" t="s">
        <v>35</v>
      </c>
      <c r="E14" s="9">
        <v>37</v>
      </c>
      <c r="F14" s="9">
        <v>33</v>
      </c>
      <c r="G14" s="9">
        <v>1</v>
      </c>
      <c r="H14" s="10">
        <v>0.92</v>
      </c>
      <c r="I14" s="9">
        <v>3</v>
      </c>
      <c r="J14" s="10">
        <v>0.08</v>
      </c>
      <c r="K14" s="9">
        <v>0</v>
      </c>
      <c r="L14" s="10">
        <v>0</v>
      </c>
      <c r="M14" s="9">
        <v>84</v>
      </c>
      <c r="N14" s="15">
        <v>0.76</v>
      </c>
    </row>
    <row r="15" spans="1:14" s="11" customFormat="1" x14ac:dyDescent="0.35">
      <c r="A15" s="8" t="s">
        <v>42</v>
      </c>
      <c r="B15" s="9" t="s">
        <v>50</v>
      </c>
      <c r="C15" s="9" t="s">
        <v>44</v>
      </c>
      <c r="D15" s="9" t="s">
        <v>35</v>
      </c>
      <c r="E15" s="9">
        <v>21</v>
      </c>
      <c r="F15" s="9">
        <v>13</v>
      </c>
      <c r="G15" s="9">
        <v>8</v>
      </c>
      <c r="H15" s="10">
        <v>1</v>
      </c>
      <c r="I15" s="9">
        <v>0</v>
      </c>
      <c r="J15" s="10">
        <v>0</v>
      </c>
      <c r="K15" s="9">
        <v>0</v>
      </c>
      <c r="L15" s="10">
        <v>0</v>
      </c>
      <c r="M15" s="9">
        <v>79</v>
      </c>
      <c r="N15" s="15">
        <v>0.52</v>
      </c>
    </row>
    <row r="16" spans="1:14" s="11" customFormat="1" ht="25.5" x14ac:dyDescent="0.35">
      <c r="A16" s="8" t="s">
        <v>45</v>
      </c>
      <c r="B16" s="9" t="s">
        <v>50</v>
      </c>
      <c r="C16" s="9" t="s">
        <v>46</v>
      </c>
      <c r="D16" s="9" t="s">
        <v>35</v>
      </c>
      <c r="E16" s="9">
        <v>11</v>
      </c>
      <c r="F16" s="9">
        <v>8</v>
      </c>
      <c r="G16" s="9">
        <v>0</v>
      </c>
      <c r="H16" s="10">
        <v>0.73</v>
      </c>
      <c r="I16" s="9">
        <v>3</v>
      </c>
      <c r="J16" s="10">
        <v>0.27</v>
      </c>
      <c r="K16" s="9">
        <v>0</v>
      </c>
      <c r="L16" s="10">
        <v>0</v>
      </c>
      <c r="M16" s="9">
        <v>70</v>
      </c>
      <c r="N16" s="15">
        <v>0.73</v>
      </c>
    </row>
    <row r="17" spans="1:14" s="11" customFormat="1" ht="25.5" x14ac:dyDescent="0.35">
      <c r="A17" s="8" t="s">
        <v>47</v>
      </c>
      <c r="B17" s="9" t="s">
        <v>50</v>
      </c>
      <c r="C17" s="9" t="s">
        <v>36</v>
      </c>
      <c r="D17" s="9" t="s">
        <v>35</v>
      </c>
      <c r="E17" s="9">
        <v>16</v>
      </c>
      <c r="F17" s="9">
        <v>13</v>
      </c>
      <c r="G17" s="9">
        <v>2</v>
      </c>
      <c r="H17" s="21">
        <v>0.94</v>
      </c>
      <c r="I17" s="22">
        <v>1</v>
      </c>
      <c r="J17" s="21">
        <v>0.06</v>
      </c>
      <c r="K17" s="22">
        <v>0</v>
      </c>
      <c r="L17" s="21">
        <v>0</v>
      </c>
      <c r="M17" s="9">
        <v>87</v>
      </c>
      <c r="N17" s="15">
        <v>0.56000000000000005</v>
      </c>
    </row>
    <row r="18" spans="1:14" s="11" customFormat="1" x14ac:dyDescent="0.35">
      <c r="A18" s="8" t="s">
        <v>39</v>
      </c>
      <c r="B18" s="9" t="s">
        <v>50</v>
      </c>
      <c r="C18" s="9" t="s">
        <v>41</v>
      </c>
      <c r="D18" s="9" t="s">
        <v>34</v>
      </c>
      <c r="E18" s="9">
        <v>25</v>
      </c>
      <c r="F18" s="9">
        <v>20</v>
      </c>
      <c r="G18" s="9">
        <v>4</v>
      </c>
      <c r="H18" s="10">
        <v>0.96</v>
      </c>
      <c r="I18" s="9">
        <v>1</v>
      </c>
      <c r="J18" s="10">
        <v>0.04</v>
      </c>
      <c r="K18" s="9">
        <v>0</v>
      </c>
      <c r="L18" s="10">
        <v>0</v>
      </c>
      <c r="M18" s="9">
        <v>88</v>
      </c>
      <c r="N18" s="15">
        <v>0.76</v>
      </c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110</v>
      </c>
      <c r="F23" s="17">
        <f>SUM(F14:F22)</f>
        <v>87</v>
      </c>
      <c r="G23" s="17">
        <f>SUM(G14:G22)</f>
        <v>15</v>
      </c>
      <c r="H23" s="18"/>
      <c r="I23" s="17">
        <f t="shared" si="0"/>
        <v>8</v>
      </c>
      <c r="J23" s="18"/>
      <c r="K23" s="17">
        <f>SUM(K14:K22)</f>
        <v>0</v>
      </c>
      <c r="L23" s="18">
        <f t="shared" ref="L23" si="1">K23/E23</f>
        <v>0</v>
      </c>
      <c r="M23" s="17">
        <f>AVERAGE(M14:M22)</f>
        <v>81.599999999999994</v>
      </c>
      <c r="N23" s="19">
        <f>AVERAGE(N14:N22)</f>
        <v>0.66600000000000004</v>
      </c>
    </row>
    <row r="25" spans="1:14" ht="120" customHeight="1" x14ac:dyDescent="0.35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35"/>
      <c r="C29" s="35"/>
      <c r="D29" s="35"/>
      <c r="G29" s="36"/>
      <c r="H29" s="36"/>
      <c r="I29" s="36"/>
      <c r="J29" s="36"/>
    </row>
    <row r="30" spans="1:14" hidden="1" x14ac:dyDescent="0.35">
      <c r="A30" s="28" t="e">
        <v>#REF!</v>
      </c>
      <c r="B30" s="28"/>
      <c r="C30" s="6"/>
      <c r="E30" s="28"/>
      <c r="F30" s="28"/>
      <c r="G30" s="28"/>
      <c r="H30" s="28"/>
    </row>
    <row r="31" spans="1:14" hidden="1" x14ac:dyDescent="0.35"/>
    <row r="32" spans="1:14" ht="45" customHeight="1" x14ac:dyDescent="0.35">
      <c r="B32" s="29" t="str">
        <f>B10</f>
        <v>M.E. JORGE ADAN LUCHO CHIGO</v>
      </c>
      <c r="C32" s="29"/>
      <c r="D32" s="29"/>
      <c r="E32" s="13"/>
      <c r="F32" s="13"/>
      <c r="G32" s="29" t="s">
        <v>48</v>
      </c>
      <c r="H32" s="29"/>
      <c r="I32" s="29"/>
      <c r="J32" s="29"/>
    </row>
  </sheetData>
  <mergeCells count="31">
    <mergeCell ref="A30:B30"/>
    <mergeCell ref="E30:H30"/>
    <mergeCell ref="B32:D32"/>
    <mergeCell ref="G32:J32"/>
    <mergeCell ref="K12:K13"/>
    <mergeCell ref="L12:L13"/>
    <mergeCell ref="B28:D28"/>
    <mergeCell ref="G28:J28"/>
    <mergeCell ref="B29:D29"/>
    <mergeCell ref="G29:J29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32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36">
        <v>2</v>
      </c>
      <c r="C8" s="36"/>
      <c r="D8" s="14" t="s">
        <v>5</v>
      </c>
      <c r="E8" s="20">
        <f>'REPORTE FINAL'!E8</f>
        <v>5</v>
      </c>
      <c r="F8"/>
      <c r="G8" s="4" t="s">
        <v>6</v>
      </c>
      <c r="H8" s="20">
        <f>'REPORTE FINAL'!H8</f>
        <v>4</v>
      </c>
      <c r="I8" s="43" t="s">
        <v>7</v>
      </c>
      <c r="J8" s="43"/>
      <c r="K8" s="43"/>
      <c r="L8" s="36" t="str">
        <f>'REPORTE FINAL'!L8</f>
        <v>SEP 22- ENE 23</v>
      </c>
      <c r="M8" s="36"/>
      <c r="N8" s="36"/>
    </row>
    <row r="10" spans="1:14" ht="13.15" x14ac:dyDescent="0.4">
      <c r="A10" s="4" t="s">
        <v>8</v>
      </c>
      <c r="B10" s="36" t="str">
        <f>'REPORTE FINAL'!B10</f>
        <v>M.E. JORGE ADAN LUCHO CHIGO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9" t="str">
        <f>'REPORTE FINAL'!A14</f>
        <v>ELECTRONICA ANALOGICA</v>
      </c>
      <c r="B14" s="9" t="s">
        <v>30</v>
      </c>
      <c r="C14" s="9" t="str">
        <f>'REPORTE FINAL'!C14</f>
        <v>302A</v>
      </c>
      <c r="D14" s="9" t="str">
        <f>'REPORTE FINAL'!D14</f>
        <v>IEME</v>
      </c>
      <c r="E14" s="9">
        <f>'REPORTE FINAL'!E14</f>
        <v>37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37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35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35">
      <c r="A16" s="9" t="str">
        <f>'REPORTE FINAL'!A16</f>
        <v>ANALISIS DE CIRCUITOS ELECTRICOS DE CD</v>
      </c>
      <c r="B16" s="9"/>
      <c r="C16" s="9" t="str">
        <f>'REPORTE FINAL'!C16</f>
        <v>402U</v>
      </c>
      <c r="D16" s="9" t="str">
        <f>'REPORTE FINAL'!D16</f>
        <v>IEME</v>
      </c>
      <c r="E16" s="9">
        <f>'REPORTE FINAL'!E16</f>
        <v>11</v>
      </c>
      <c r="F16" s="9"/>
      <c r="G16" s="9"/>
      <c r="H16" s="10">
        <f t="shared" si="0"/>
        <v>0</v>
      </c>
      <c r="I16" s="9">
        <f t="shared" si="1"/>
        <v>11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35">
      <c r="A17" s="9" t="str">
        <f>'REPORTE FINAL'!A17</f>
        <v>ANALISIS DE CIRCUITOS ELECTRICOS DE CA</v>
      </c>
      <c r="B17" s="9"/>
      <c r="C17" s="9" t="str">
        <f>'REPORTE FINAL'!C17</f>
        <v>502B</v>
      </c>
      <c r="D17" s="9" t="str">
        <f>'REPORTE FINAL'!D17</f>
        <v>IEME</v>
      </c>
      <c r="E17" s="9">
        <f>'REPORTE FINAL'!E17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35">
      <c r="A18" s="9" t="str">
        <f>'REPORTE FINAL'!A18</f>
        <v>FUNDAMENTOS DE FISICA</v>
      </c>
      <c r="B18" s="9"/>
      <c r="C18" s="9" t="str">
        <f>'REPORTE FINAL'!C18</f>
        <v>107B</v>
      </c>
      <c r="D18" s="9" t="str">
        <f>'REPORTE FINAL'!D18</f>
        <v>IGEM</v>
      </c>
      <c r="E18" s="9">
        <f>'REPORTE FINAL'!E18</f>
        <v>25</v>
      </c>
      <c r="F18" s="9"/>
      <c r="G18" s="9"/>
      <c r="H18" s="10">
        <f t="shared" si="0"/>
        <v>0</v>
      </c>
      <c r="I18" s="9">
        <f t="shared" si="1"/>
        <v>25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35">
      <c r="A32" s="12"/>
    </row>
    <row r="33" spans="1:10" ht="13.15" x14ac:dyDescent="0.4">
      <c r="B33" s="37" t="s">
        <v>27</v>
      </c>
      <c r="C33" s="37"/>
      <c r="D33" s="37"/>
      <c r="G33" s="38" t="s">
        <v>28</v>
      </c>
      <c r="H33" s="38"/>
      <c r="I33" s="38"/>
      <c r="J33" s="38"/>
    </row>
    <row r="34" spans="1:10" ht="62.25" customHeight="1" x14ac:dyDescent="0.35">
      <c r="B34" s="35"/>
      <c r="C34" s="35"/>
      <c r="D34" s="35"/>
      <c r="G34" s="36"/>
      <c r="H34" s="36"/>
      <c r="I34" s="36"/>
      <c r="J34" s="36"/>
    </row>
    <row r="35" spans="1:10" hidden="1" x14ac:dyDescent="0.3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35"/>
    <row r="37" spans="1:10" ht="45" customHeight="1" x14ac:dyDescent="0.35">
      <c r="B37" s="29" t="str">
        <f>B10</f>
        <v>M.E. JORGE ADAN LUCHO CHIGO</v>
      </c>
      <c r="C37" s="29"/>
      <c r="D37" s="29"/>
      <c r="E37" s="13"/>
      <c r="F37" s="13"/>
      <c r="G37" s="29"/>
      <c r="H37" s="29"/>
      <c r="I37" s="29"/>
      <c r="J37" s="2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33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36">
        <v>3</v>
      </c>
      <c r="C8" s="36"/>
      <c r="D8" s="14" t="s">
        <v>5</v>
      </c>
      <c r="E8" s="20">
        <f>'REPORTE FINAL'!E8</f>
        <v>5</v>
      </c>
      <c r="F8"/>
      <c r="G8" s="4" t="s">
        <v>6</v>
      </c>
      <c r="H8" s="20">
        <f>'REPORTE FINAL'!H8</f>
        <v>4</v>
      </c>
      <c r="I8" s="43" t="s">
        <v>7</v>
      </c>
      <c r="J8" s="43"/>
      <c r="K8" s="43"/>
      <c r="L8" s="36" t="str">
        <f>'REPORTE FINAL'!L8</f>
        <v>SEP 22- ENE 23</v>
      </c>
      <c r="M8" s="36"/>
      <c r="N8" s="36"/>
    </row>
    <row r="10" spans="1:14" ht="13.15" x14ac:dyDescent="0.4">
      <c r="A10" s="4" t="s">
        <v>8</v>
      </c>
      <c r="B10" s="36" t="str">
        <f>'REPORTE FINAL'!B10</f>
        <v>M.E. JORGE ADAN LUCHO CHIGO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9" t="str">
        <f>'REPORTE FINAL'!A14</f>
        <v>ELECTRONICA ANALOGICA</v>
      </c>
      <c r="B14" s="9"/>
      <c r="C14" s="9" t="str">
        <f>'REPORTE FINAL'!C14</f>
        <v>302A</v>
      </c>
      <c r="D14" s="9" t="str">
        <f>'REPORTE FINAL'!D14</f>
        <v>IEME</v>
      </c>
      <c r="E14" s="9">
        <f>'REPORTE FINAL'!E14</f>
        <v>37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35">
      <c r="A15" s="9" t="str">
        <f>'REPORTE FINAL'!A15</f>
        <v>ELECTRONICA ANALOGICA</v>
      </c>
      <c r="B15" s="9"/>
      <c r="C15" s="9" t="str">
        <f>'REPORTE FINAL'!C15</f>
        <v>302B</v>
      </c>
      <c r="D15" s="9" t="str">
        <f>'REPORTE FINAL'!D15</f>
        <v>IEME</v>
      </c>
      <c r="E15" s="9">
        <f>'REPORTE FINAL'!E15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35">
      <c r="A16" s="9" t="str">
        <f>'REPORTE FINAL'!A16</f>
        <v>ANALISIS DE CIRCUITOS ELECTRICOS DE CD</v>
      </c>
      <c r="B16" s="9"/>
      <c r="C16" s="9" t="str">
        <f>'REPORTE FINAL'!C16</f>
        <v>402U</v>
      </c>
      <c r="D16" s="9" t="str">
        <f>'REPORTE FINAL'!D16</f>
        <v>IEME</v>
      </c>
      <c r="E16" s="9">
        <f>'REPORTE FINAL'!E16</f>
        <v>11</v>
      </c>
      <c r="F16" s="9"/>
      <c r="G16" s="9"/>
      <c r="H16" s="10">
        <f t="shared" si="0"/>
        <v>0</v>
      </c>
      <c r="I16" s="9">
        <f t="shared" si="1"/>
        <v>11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35">
      <c r="A17" s="9" t="str">
        <f>'REPORTE FINAL'!A17</f>
        <v>ANALISIS DE CIRCUITOS ELECTRICOS DE CA</v>
      </c>
      <c r="B17" s="9"/>
      <c r="C17" s="9" t="str">
        <f>'REPORTE FINAL'!C17</f>
        <v>502B</v>
      </c>
      <c r="D17" s="9" t="str">
        <f>'REPORTE FINAL'!D17</f>
        <v>IEME</v>
      </c>
      <c r="E17" s="9">
        <f>'REPORTE FINAL'!E17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35">
      <c r="A18" s="9" t="str">
        <f>'REPORTE FINAL'!A18</f>
        <v>FUNDAMENTOS DE FISICA</v>
      </c>
      <c r="B18" s="9"/>
      <c r="C18" s="9" t="str">
        <f>'REPORTE FINAL'!C18</f>
        <v>107B</v>
      </c>
      <c r="D18" s="9" t="str">
        <f>'REPORTE FINAL'!D18</f>
        <v>IGEM</v>
      </c>
      <c r="E18" s="9">
        <f>'REPORTE FINAL'!E18</f>
        <v>25</v>
      </c>
      <c r="F18" s="9"/>
      <c r="G18" s="9"/>
      <c r="H18" s="10">
        <f t="shared" si="0"/>
        <v>0</v>
      </c>
      <c r="I18" s="9">
        <f t="shared" si="1"/>
        <v>25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35">
      <c r="A32" s="12"/>
    </row>
    <row r="33" spans="1:10" ht="13.15" x14ac:dyDescent="0.4">
      <c r="B33" s="37" t="s">
        <v>27</v>
      </c>
      <c r="C33" s="37"/>
      <c r="D33" s="37"/>
      <c r="G33" s="38" t="s">
        <v>28</v>
      </c>
      <c r="H33" s="38"/>
      <c r="I33" s="38"/>
      <c r="J33" s="38"/>
    </row>
    <row r="34" spans="1:10" ht="62.25" customHeight="1" x14ac:dyDescent="0.35">
      <c r="B34" s="35"/>
      <c r="C34" s="35"/>
      <c r="D34" s="35"/>
      <c r="G34" s="36"/>
      <c r="H34" s="36"/>
      <c r="I34" s="36"/>
      <c r="J34" s="36"/>
    </row>
    <row r="35" spans="1:10" hidden="1" x14ac:dyDescent="0.3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35"/>
    <row r="37" spans="1:10" ht="45" customHeight="1" x14ac:dyDescent="0.35">
      <c r="B37" s="29" t="str">
        <f>B10</f>
        <v>M.E. JORGE ADAN LUCHO CHIGO</v>
      </c>
      <c r="C37" s="29"/>
      <c r="D37" s="29"/>
      <c r="E37" s="13"/>
      <c r="F37" s="13"/>
      <c r="G37" s="29"/>
      <c r="H37" s="29"/>
      <c r="I37" s="29"/>
      <c r="J37" s="2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33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36">
        <v>4</v>
      </c>
      <c r="C8" s="36"/>
      <c r="D8" s="14" t="s">
        <v>5</v>
      </c>
      <c r="E8" s="20">
        <f>'REPORTE FINAL'!E8</f>
        <v>5</v>
      </c>
      <c r="F8"/>
      <c r="G8" s="4" t="s">
        <v>6</v>
      </c>
      <c r="H8" s="20">
        <f>'REPORTE FINAL'!H8</f>
        <v>4</v>
      </c>
      <c r="I8" s="43" t="s">
        <v>7</v>
      </c>
      <c r="J8" s="43"/>
      <c r="K8" s="43"/>
      <c r="L8" s="36" t="str">
        <f>'REPORTE FINAL'!L8</f>
        <v>SEP 22- ENE 23</v>
      </c>
      <c r="M8" s="36"/>
      <c r="N8" s="36"/>
    </row>
    <row r="10" spans="1:14" ht="13.15" x14ac:dyDescent="0.4">
      <c r="A10" s="4" t="s">
        <v>8</v>
      </c>
      <c r="B10" s="36" t="str">
        <f>'REPORTE FINAL'!B10</f>
        <v>M.E. JORGE ADAN LUCHO CHIGO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9" t="str">
        <f>'REPORTE FINAL'!A14</f>
        <v>ELECTRONICA ANALOGICA</v>
      </c>
      <c r="B14" s="9"/>
      <c r="C14" s="9" t="str">
        <f>'REPORTE FINAL'!C14</f>
        <v>302A</v>
      </c>
      <c r="D14" s="9" t="str">
        <f>'REPORTE FINAL'!D14</f>
        <v>IEME</v>
      </c>
      <c r="E14" s="9">
        <f>'REPORTE FINAL'!E14</f>
        <v>37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35">
      <c r="A15" s="9" t="str">
        <f>'REPORTE FINAL'!A15</f>
        <v>ELECTRONICA ANALOGICA</v>
      </c>
      <c r="B15" s="9"/>
      <c r="C15" s="9" t="str">
        <f>'REPORTE FINAL'!C15</f>
        <v>302B</v>
      </c>
      <c r="D15" s="9" t="str">
        <f>'REPORTE FINAL'!D15</f>
        <v>IEME</v>
      </c>
      <c r="E15" s="9">
        <f>'REPORTE FINAL'!E15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35">
      <c r="A16" s="9" t="str">
        <f>'REPORTE FINAL'!A16</f>
        <v>ANALISIS DE CIRCUITOS ELECTRICOS DE CD</v>
      </c>
      <c r="B16" s="9"/>
      <c r="C16" s="9" t="str">
        <f>'REPORTE FINAL'!C16</f>
        <v>402U</v>
      </c>
      <c r="D16" s="9" t="str">
        <f>'REPORTE FINAL'!D16</f>
        <v>IEME</v>
      </c>
      <c r="E16" s="9">
        <f>'REPORTE FINAL'!E16</f>
        <v>11</v>
      </c>
      <c r="F16" s="9"/>
      <c r="G16" s="9"/>
      <c r="H16" s="10">
        <f t="shared" si="0"/>
        <v>0</v>
      </c>
      <c r="I16" s="9">
        <f t="shared" si="1"/>
        <v>11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35">
      <c r="A17" s="9" t="str">
        <f>'REPORTE FINAL'!A17</f>
        <v>ANALISIS DE CIRCUITOS ELECTRICOS DE CA</v>
      </c>
      <c r="B17" s="9"/>
      <c r="C17" s="9" t="str">
        <f>'REPORTE FINAL'!C17</f>
        <v>502B</v>
      </c>
      <c r="D17" s="9" t="str">
        <f>'REPORTE FINAL'!D17</f>
        <v>IEME</v>
      </c>
      <c r="E17" s="9">
        <f>'REPORTE FINAL'!E17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35">
      <c r="A18" s="9" t="str">
        <f>'REPORTE FINAL'!A18</f>
        <v>FUNDAMENTOS DE FISICA</v>
      </c>
      <c r="B18" s="9"/>
      <c r="C18" s="9" t="str">
        <f>'REPORTE FINAL'!C18</f>
        <v>107B</v>
      </c>
      <c r="D18" s="9" t="str">
        <f>'REPORTE FINAL'!D18</f>
        <v>IGEM</v>
      </c>
      <c r="E18" s="9">
        <f>'REPORTE FINAL'!E18</f>
        <v>25</v>
      </c>
      <c r="F18" s="9"/>
      <c r="G18" s="9"/>
      <c r="H18" s="10">
        <f t="shared" si="0"/>
        <v>0</v>
      </c>
      <c r="I18" s="9">
        <f t="shared" si="1"/>
        <v>25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35">
      <c r="A32" s="12"/>
    </row>
    <row r="33" spans="1:10" ht="13.15" x14ac:dyDescent="0.4">
      <c r="B33" s="37" t="s">
        <v>27</v>
      </c>
      <c r="C33" s="37"/>
      <c r="D33" s="37"/>
      <c r="G33" s="38" t="s">
        <v>28</v>
      </c>
      <c r="H33" s="38"/>
      <c r="I33" s="38"/>
      <c r="J33" s="38"/>
    </row>
    <row r="34" spans="1:10" ht="62.25" customHeight="1" x14ac:dyDescent="0.35">
      <c r="B34" s="35"/>
      <c r="C34" s="35"/>
      <c r="D34" s="35"/>
      <c r="G34" s="36"/>
      <c r="H34" s="36"/>
      <c r="I34" s="36"/>
      <c r="J34" s="36"/>
    </row>
    <row r="35" spans="1:10" hidden="1" x14ac:dyDescent="0.3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35"/>
    <row r="37" spans="1:10" ht="45" customHeight="1" x14ac:dyDescent="0.35">
      <c r="B37" s="29" t="str">
        <f>B10</f>
        <v>M.E. JORGE ADAN LUCHO CHIGO</v>
      </c>
      <c r="C37" s="29"/>
      <c r="D37" s="29"/>
      <c r="E37" s="13"/>
      <c r="F37" s="13"/>
      <c r="G37" s="29"/>
      <c r="H37" s="29"/>
      <c r="I37" s="29"/>
      <c r="J37" s="2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1</vt:lpstr>
      <vt:lpstr>REPORTE 2</vt:lpstr>
      <vt:lpstr>REPORTE 3</vt:lpstr>
      <vt:lpstr>REPORTE 4</vt:lpstr>
      <vt:lpstr>REPORTE FINAL</vt:lpstr>
      <vt:lpstr>2</vt:lpstr>
      <vt:lpstr>3</vt:lpstr>
      <vt:lpstr>4</vt:lpstr>
      <vt:lpstr>'2'!Área_de_impresión</vt:lpstr>
      <vt:lpstr>'3'!Área_de_impresión</vt:lpstr>
      <vt:lpstr>'4'!Área_de_impresión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cp:lastPrinted>2022-10-19T19:10:47Z</cp:lastPrinted>
  <dcterms:created xsi:type="dcterms:W3CDTF">2021-11-22T14:45:25Z</dcterms:created>
  <dcterms:modified xsi:type="dcterms:W3CDTF">2023-01-15T02:16:24Z</dcterms:modified>
  <cp:category/>
  <cp:contentStatus/>
</cp:coreProperties>
</file>