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SEMESTRE SEPTIEMBRE 2022 - ENERO 2023\REPORTES\SGI\2_NOVIEMBRE_22\"/>
    </mc:Choice>
  </mc:AlternateContent>
  <bookViews>
    <workbookView xWindow="0" yWindow="0" windowWidth="8748" windowHeight="9288" activeTab="1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52511"/>
  <extLs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2" l="1"/>
  <c r="M28" i="2"/>
  <c r="K28" i="2"/>
  <c r="L28" i="2" s="1"/>
  <c r="I28" i="2"/>
  <c r="G28" i="2"/>
  <c r="F28" i="2"/>
  <c r="E28" i="2"/>
  <c r="G28" i="1" l="1"/>
  <c r="I19" i="1" l="1"/>
  <c r="I20" i="1"/>
  <c r="I21" i="1"/>
  <c r="I22" i="1"/>
  <c r="I23" i="1"/>
  <c r="I24" i="1"/>
  <c r="I25" i="1"/>
  <c r="I26" i="1"/>
  <c r="I27" i="1"/>
  <c r="N28" i="1" l="1"/>
  <c r="M28" i="1" l="1"/>
  <c r="L28" i="1"/>
  <c r="K28" i="1"/>
  <c r="I28" i="1"/>
  <c r="F28" i="1"/>
  <c r="E28" i="1"/>
  <c r="A14" i="2" l="1"/>
  <c r="I15" i="2"/>
  <c r="I16" i="2"/>
  <c r="I17" i="2"/>
  <c r="I18" i="2"/>
  <c r="I18" i="1" l="1"/>
  <c r="N28" i="5" l="1"/>
  <c r="M28" i="5"/>
  <c r="K28" i="5"/>
  <c r="G28" i="5"/>
  <c r="F28" i="5"/>
  <c r="E18" i="5"/>
  <c r="D18" i="5"/>
  <c r="C18" i="5"/>
  <c r="A18" i="5"/>
  <c r="E17" i="5"/>
  <c r="I17" i="5" s="1"/>
  <c r="J17" i="5" s="1"/>
  <c r="D17" i="5"/>
  <c r="C17" i="5"/>
  <c r="A17" i="5"/>
  <c r="E16" i="5"/>
  <c r="L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D18" i="2"/>
  <c r="C18" i="2"/>
  <c r="A18" i="2"/>
  <c r="D17" i="2"/>
  <c r="C17" i="2"/>
  <c r="A17" i="2"/>
  <c r="D16" i="2"/>
  <c r="C16" i="2"/>
  <c r="A16" i="2"/>
  <c r="D15" i="2"/>
  <c r="C15" i="2"/>
  <c r="A15" i="2"/>
  <c r="I14" i="2"/>
  <c r="D14" i="2"/>
  <c r="C14" i="2"/>
  <c r="B10" i="2"/>
  <c r="B37" i="2" s="1"/>
  <c r="L8" i="2"/>
  <c r="H8" i="2"/>
  <c r="E8" i="2"/>
  <c r="B37" i="1"/>
  <c r="I17" i="1"/>
  <c r="I16" i="1"/>
  <c r="I15" i="1"/>
  <c r="I14" i="1"/>
  <c r="L17" i="5" l="1"/>
  <c r="H28" i="5"/>
  <c r="I28" i="5"/>
  <c r="J28" i="5" s="1"/>
  <c r="L28" i="5"/>
  <c r="L14" i="5"/>
  <c r="H14" i="5"/>
  <c r="H16" i="5"/>
  <c r="H17" i="5"/>
  <c r="I14" i="5"/>
  <c r="J14" i="5" s="1"/>
  <c r="I15" i="5"/>
  <c r="J15" i="5" s="1"/>
  <c r="I16" i="5"/>
  <c r="J16" i="5" s="1"/>
  <c r="L15" i="5"/>
</calcChain>
</file>

<file path=xl/sharedStrings.xml><?xml version="1.0" encoding="utf-8"?>
<sst xmlns="http://schemas.openxmlformats.org/spreadsheetml/2006/main" count="193" uniqueCount="49">
  <si>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</si>
  <si>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</si>
  <si>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</si>
  <si>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</si>
  <si>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</si>
  <si>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</si>
  <si>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</si>
  <si>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</si>
  <si>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</si>
  <si>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</si>
  <si>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</si>
  <si>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</si>
  <si>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</si>
  <si>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</si>
  <si>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</si>
  <si>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</si>
  <si>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</si>
  <si>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</si>
  <si>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</si>
  <si>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</si>
  <si>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</si>
  <si>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</si>
  <si>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</si>
  <si>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</si>
  <si>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104A</t>
  </si>
  <si>
    <t>-</t>
  </si>
  <si>
    <t>504A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</si>
  <si>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</si>
  <si>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</si>
  <si>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</si>
  <si>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</si>
  <si>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</si>
  <si>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</si>
  <si>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</si>
  <si>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</si>
  <si>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</si>
  <si>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</si>
  <si>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FUNDAMENTOS DE PROGRAMACIÓN</t>
  </si>
  <si>
    <t>FUNDAMENTOS DE INGENIERÍA DE SOFTWARE</t>
  </si>
  <si>
    <t>GESTIÓN DE PROYECTOS DE SOFTWARE</t>
  </si>
  <si>
    <t>104B</t>
  </si>
  <si>
    <t>II</t>
  </si>
  <si>
    <t>DISEÑO DE INTERFACES DE USUARIOS</t>
  </si>
  <si>
    <t xml:space="preserve"> -</t>
  </si>
  <si>
    <t>ISIC</t>
  </si>
  <si>
    <t>SEP 22 - ENE 23</t>
  </si>
  <si>
    <t>PROFESOR(A):</t>
  </si>
  <si>
    <t>1°</t>
  </si>
  <si>
    <t>M.T.I. MONTSERRAT MASDEFIOL SUÁREZ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</si>
</sst>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0" workbookViewId="0">
      <selection activeCell="M28" sqref="M2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8" t="s">
        <v>3</v>
      </c>
      <c r="B6" s="30"/>
      <c r="C6" s="30"/>
      <c r="D6" s="30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5" t="s">
        <v>47</v>
      </c>
      <c r="C8" s="34"/>
      <c r="D8" s="5" t="s">
        <v>6</v>
      </c>
      <c r="E8" s="6">
        <v>5</v>
      </c>
      <c r="F8" s="1"/>
      <c r="G8" s="4" t="s">
        <v>7</v>
      </c>
      <c r="H8" s="6">
        <v>4</v>
      </c>
      <c r="I8" s="44" t="s">
        <v>8</v>
      </c>
      <c r="J8" s="30"/>
      <c r="K8" s="30"/>
      <c r="L8" s="35" t="s">
        <v>45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46</v>
      </c>
      <c r="B10" s="35" t="s">
        <v>48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">
      <c r="A14" s="23" t="s">
        <v>37</v>
      </c>
      <c r="B14" s="9" t="s">
        <v>21</v>
      </c>
      <c r="C14" s="10" t="s">
        <v>24</v>
      </c>
      <c r="D14" s="9" t="s">
        <v>44</v>
      </c>
      <c r="E14" s="10">
        <v>42</v>
      </c>
      <c r="F14" s="10">
        <v>41</v>
      </c>
      <c r="G14" s="9"/>
      <c r="H14" s="11"/>
      <c r="I14" s="9">
        <f t="shared" ref="I14:I27" si="0">(E14-SUM(F14:G14))-K14</f>
        <v>1</v>
      </c>
      <c r="J14" s="11"/>
      <c r="K14" s="9">
        <v>0</v>
      </c>
      <c r="L14" s="11">
        <v>0</v>
      </c>
      <c r="M14" s="9">
        <v>81</v>
      </c>
      <c r="N14" s="12">
        <v>0.6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6.8" customHeight="1" x14ac:dyDescent="0.3">
      <c r="A15" s="23" t="s">
        <v>37</v>
      </c>
      <c r="B15" s="10" t="s">
        <v>21</v>
      </c>
      <c r="C15" s="10" t="s">
        <v>40</v>
      </c>
      <c r="D15" s="10" t="s">
        <v>44</v>
      </c>
      <c r="E15" s="10">
        <v>22</v>
      </c>
      <c r="F15" s="9">
        <v>19</v>
      </c>
      <c r="G15" s="9"/>
      <c r="H15" s="11"/>
      <c r="I15" s="9">
        <f t="shared" si="0"/>
        <v>3</v>
      </c>
      <c r="J15" s="11"/>
      <c r="K15" s="10">
        <v>0</v>
      </c>
      <c r="L15" s="11">
        <v>0</v>
      </c>
      <c r="M15" s="9">
        <v>69</v>
      </c>
      <c r="N15" s="12">
        <v>0.86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3">
      <c r="A16" s="23" t="s">
        <v>38</v>
      </c>
      <c r="B16" s="10" t="s">
        <v>21</v>
      </c>
      <c r="C16" s="10" t="s">
        <v>26</v>
      </c>
      <c r="D16" s="10" t="s">
        <v>44</v>
      </c>
      <c r="E16" s="10">
        <v>21</v>
      </c>
      <c r="F16" s="9">
        <v>21</v>
      </c>
      <c r="G16" s="9"/>
      <c r="H16" s="11"/>
      <c r="I16" s="9">
        <f t="shared" si="0"/>
        <v>0</v>
      </c>
      <c r="J16" s="11"/>
      <c r="K16" s="10">
        <v>0</v>
      </c>
      <c r="L16" s="11">
        <v>0</v>
      </c>
      <c r="M16" s="9">
        <v>84</v>
      </c>
      <c r="N16" s="12">
        <v>0.62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6.2" customHeight="1" x14ac:dyDescent="0.3">
      <c r="A17" s="23" t="s">
        <v>39</v>
      </c>
      <c r="B17" s="10" t="s">
        <v>21</v>
      </c>
      <c r="C17" s="10" t="s">
        <v>27</v>
      </c>
      <c r="D17" s="10" t="s">
        <v>44</v>
      </c>
      <c r="E17" s="10">
        <v>26</v>
      </c>
      <c r="F17" s="9">
        <v>26</v>
      </c>
      <c r="G17" s="9"/>
      <c r="H17" s="11"/>
      <c r="I17" s="9">
        <f t="shared" si="0"/>
        <v>0</v>
      </c>
      <c r="J17" s="11"/>
      <c r="K17" s="10">
        <v>0</v>
      </c>
      <c r="L17" s="11">
        <v>0</v>
      </c>
      <c r="M17" s="9">
        <v>82</v>
      </c>
      <c r="N17" s="12">
        <v>0.42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6.8" customHeight="1" x14ac:dyDescent="0.3">
      <c r="A18" s="23" t="s">
        <v>42</v>
      </c>
      <c r="B18" s="9" t="s">
        <v>21</v>
      </c>
      <c r="C18" s="9" t="s">
        <v>27</v>
      </c>
      <c r="D18" s="10" t="s">
        <v>44</v>
      </c>
      <c r="E18" s="10">
        <v>15</v>
      </c>
      <c r="F18" s="9">
        <v>15</v>
      </c>
      <c r="G18" s="9"/>
      <c r="H18" s="11"/>
      <c r="I18" s="9">
        <f t="shared" si="0"/>
        <v>0</v>
      </c>
      <c r="J18" s="11"/>
      <c r="K18" s="10">
        <v>0</v>
      </c>
      <c r="L18" s="11">
        <v>0</v>
      </c>
      <c r="M18" s="9">
        <v>84</v>
      </c>
      <c r="N18" s="12">
        <v>0.2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4"/>
      <c r="B19" s="9"/>
      <c r="C19" s="9"/>
      <c r="D19" s="9"/>
      <c r="E19" s="9"/>
      <c r="F19" s="9"/>
      <c r="G19" s="9"/>
      <c r="H19" s="11"/>
      <c r="I19" s="10">
        <f t="shared" si="0"/>
        <v>0</v>
      </c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4"/>
      <c r="B20" s="9"/>
      <c r="C20" s="9"/>
      <c r="D20" s="9"/>
      <c r="E20" s="9"/>
      <c r="F20" s="9"/>
      <c r="G20" s="9"/>
      <c r="H20" s="11"/>
      <c r="I20" s="10">
        <f t="shared" si="0"/>
        <v>0</v>
      </c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4"/>
      <c r="B21" s="9"/>
      <c r="C21" s="9"/>
      <c r="D21" s="9"/>
      <c r="E21" s="9"/>
      <c r="F21" s="9"/>
      <c r="G21" s="9"/>
      <c r="H21" s="11"/>
      <c r="I21" s="10">
        <f t="shared" si="0"/>
        <v>0</v>
      </c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4"/>
      <c r="B22" s="9"/>
      <c r="C22" s="9"/>
      <c r="D22" s="9"/>
      <c r="E22" s="9"/>
      <c r="F22" s="9"/>
      <c r="G22" s="9"/>
      <c r="H22" s="11"/>
      <c r="I22" s="10">
        <f t="shared" si="0"/>
        <v>0</v>
      </c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4"/>
      <c r="B23" s="9"/>
      <c r="C23" s="9"/>
      <c r="D23" s="9"/>
      <c r="E23" s="9"/>
      <c r="F23" s="9"/>
      <c r="G23" s="9"/>
      <c r="H23" s="11"/>
      <c r="I23" s="10">
        <f t="shared" si="0"/>
        <v>0</v>
      </c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4"/>
      <c r="B24" s="9"/>
      <c r="C24" s="9"/>
      <c r="D24" s="9"/>
      <c r="E24" s="9"/>
      <c r="F24" s="9"/>
      <c r="G24" s="9"/>
      <c r="H24" s="11"/>
      <c r="I24" s="10">
        <f t="shared" si="0"/>
        <v>0</v>
      </c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4"/>
      <c r="B25" s="9"/>
      <c r="C25" s="9"/>
      <c r="D25" s="9"/>
      <c r="E25" s="9"/>
      <c r="F25" s="9"/>
      <c r="G25" s="9"/>
      <c r="H25" s="11"/>
      <c r="I25" s="10">
        <f t="shared" si="0"/>
        <v>0</v>
      </c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4"/>
      <c r="B26" s="9"/>
      <c r="C26" s="9"/>
      <c r="D26" s="9"/>
      <c r="E26" s="9"/>
      <c r="F26" s="9"/>
      <c r="G26" s="9"/>
      <c r="H26" s="11"/>
      <c r="I26" s="10">
        <f t="shared" si="0"/>
        <v>0</v>
      </c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4"/>
      <c r="B27" s="9"/>
      <c r="C27" s="9"/>
      <c r="D27" s="9"/>
      <c r="E27" s="9"/>
      <c r="F27" s="9"/>
      <c r="G27" s="9"/>
      <c r="H27" s="11"/>
      <c r="I27" s="10">
        <f t="shared" si="0"/>
        <v>0</v>
      </c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122</v>
      </c>
      <c r="G28" s="25">
        <f>SUM(G14:G27)</f>
        <v>0</v>
      </c>
      <c r="H28" s="17"/>
      <c r="I28" s="16">
        <f>SUM(I14:I18)</f>
        <v>4</v>
      </c>
      <c r="J28" s="17"/>
      <c r="K28" s="16">
        <f>SUM(K14:K18)</f>
        <v>0</v>
      </c>
      <c r="L28" s="17">
        <f>K28/E28</f>
        <v>0</v>
      </c>
      <c r="M28" s="16">
        <f>AVERAGE(M14:M27)</f>
        <v>80</v>
      </c>
      <c r="N28" s="24">
        <f>AVERAGE(N14:N27)</f>
        <v>0.54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1" t="s">
        <v>30</v>
      </c>
      <c r="C33" s="30"/>
      <c r="D33" s="30"/>
      <c r="E33" s="1"/>
      <c r="F33" s="1"/>
      <c r="G33" s="32" t="s">
        <v>31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6" t="s">
        <v>32</v>
      </c>
      <c r="B35" s="30"/>
      <c r="C35" s="7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6" t="str">
        <f>B10</f>
        <v>M.T.I. MONTSERRAT MASDEFIOL SUÁREZ</v>
      </c>
      <c r="C37" s="27"/>
      <c r="D37" s="27"/>
      <c r="E37" s="21"/>
      <c r="F37" s="21"/>
      <c r="G37" s="28" t="s">
        <v>33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10" workbookViewId="0">
      <selection activeCell="O30" sqref="O30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8" t="s">
        <v>3</v>
      </c>
      <c r="B6" s="30"/>
      <c r="C6" s="30"/>
      <c r="D6" s="30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5">
        <v>2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4" t="s">
        <v>8</v>
      </c>
      <c r="J8" s="30"/>
      <c r="K8" s="30"/>
      <c r="L8" s="35" t="str">
        <f>'1'!L8</f>
        <v>SEP 22 - ENE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34</v>
      </c>
      <c r="B10" s="35" t="str">
        <f>'1'!B10</f>
        <v>M.T.I. MONTSERRAT MASDEFIOL SUÁREZ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399999999999999" customHeight="1" x14ac:dyDescent="0.3">
      <c r="A14" s="9" t="str">
        <f>'1'!A14</f>
        <v>FUNDAMENTOS DE PROGRAMACIÓN</v>
      </c>
      <c r="B14" s="10" t="s">
        <v>41</v>
      </c>
      <c r="C14" s="9" t="str">
        <f>'1'!C14</f>
        <v>104A</v>
      </c>
      <c r="D14" s="9" t="str">
        <f>'1'!D14</f>
        <v>ISIC</v>
      </c>
      <c r="E14" s="10">
        <v>42</v>
      </c>
      <c r="F14" s="9">
        <v>35</v>
      </c>
      <c r="G14" s="9"/>
      <c r="H14" s="11"/>
      <c r="I14" s="9">
        <f t="shared" ref="I14:I18" si="0">(E14-SUM(F14:G14))-K14</f>
        <v>7</v>
      </c>
      <c r="J14" s="11"/>
      <c r="K14" s="9">
        <v>0</v>
      </c>
      <c r="L14" s="11">
        <v>0</v>
      </c>
      <c r="M14" s="9">
        <v>67</v>
      </c>
      <c r="N14" s="12">
        <v>0.83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0.399999999999999" customHeight="1" x14ac:dyDescent="0.3">
      <c r="A15" s="9" t="str">
        <f>'1'!A15</f>
        <v>FUNDAMENTOS DE PROGRAMACIÓN</v>
      </c>
      <c r="B15" s="10" t="s">
        <v>41</v>
      </c>
      <c r="C15" s="9" t="str">
        <f>'1'!C15</f>
        <v>104B</v>
      </c>
      <c r="D15" s="9" t="str">
        <f>'1'!D15</f>
        <v>ISIC</v>
      </c>
      <c r="E15" s="10">
        <v>22</v>
      </c>
      <c r="F15" s="9">
        <v>13</v>
      </c>
      <c r="G15" s="9"/>
      <c r="H15" s="11"/>
      <c r="I15" s="10">
        <f t="shared" si="0"/>
        <v>9</v>
      </c>
      <c r="J15" s="11"/>
      <c r="K15" s="10">
        <v>0</v>
      </c>
      <c r="L15" s="11">
        <v>0</v>
      </c>
      <c r="M15" s="9">
        <v>45</v>
      </c>
      <c r="N15" s="12">
        <v>0.59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7.6" customHeight="1" x14ac:dyDescent="0.3">
      <c r="A16" s="9" t="str">
        <f>'1'!A16</f>
        <v>FUNDAMENTOS DE INGENIERÍA DE SOFTWARE</v>
      </c>
      <c r="B16" s="10" t="s">
        <v>41</v>
      </c>
      <c r="C16" s="9" t="str">
        <f>'1'!C16</f>
        <v>504A</v>
      </c>
      <c r="D16" s="9" t="str">
        <f>'1'!D16</f>
        <v>ISIC</v>
      </c>
      <c r="E16" s="10">
        <v>21</v>
      </c>
      <c r="F16" s="9">
        <v>15</v>
      </c>
      <c r="G16" s="9"/>
      <c r="H16" s="11"/>
      <c r="I16" s="10">
        <f t="shared" si="0"/>
        <v>6</v>
      </c>
      <c r="J16" s="11"/>
      <c r="K16" s="10">
        <v>0</v>
      </c>
      <c r="L16" s="11">
        <v>0</v>
      </c>
      <c r="M16" s="9">
        <v>55</v>
      </c>
      <c r="N16" s="12">
        <v>0.71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0.399999999999999" customHeight="1" x14ac:dyDescent="0.3">
      <c r="A17" s="9" t="str">
        <f>'1'!A17</f>
        <v>GESTIÓN DE PROYECTOS DE SOFTWARE</v>
      </c>
      <c r="B17" s="10" t="s">
        <v>41</v>
      </c>
      <c r="C17" s="9" t="str">
        <f>'1'!C17</f>
        <v>704A</v>
      </c>
      <c r="D17" s="9" t="str">
        <f>'1'!D17</f>
        <v>ISIC</v>
      </c>
      <c r="E17" s="10">
        <v>26</v>
      </c>
      <c r="F17" s="9">
        <v>24</v>
      </c>
      <c r="G17" s="9"/>
      <c r="H17" s="11"/>
      <c r="I17" s="10">
        <f t="shared" si="0"/>
        <v>2</v>
      </c>
      <c r="J17" s="11"/>
      <c r="K17" s="10">
        <v>0</v>
      </c>
      <c r="L17" s="11">
        <v>0</v>
      </c>
      <c r="M17" s="9">
        <v>75</v>
      </c>
      <c r="N17" s="12">
        <v>0.77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0.399999999999999" customHeight="1" x14ac:dyDescent="0.3">
      <c r="A18" s="9" t="str">
        <f>'1'!A18</f>
        <v>DISEÑO DE INTERFACES DE USUARIOS</v>
      </c>
      <c r="B18" s="22" t="s">
        <v>41</v>
      </c>
      <c r="C18" s="9" t="str">
        <f>'1'!C18</f>
        <v>704A</v>
      </c>
      <c r="D18" s="9" t="str">
        <f>'1'!D18</f>
        <v>ISIC</v>
      </c>
      <c r="E18" s="10">
        <v>15</v>
      </c>
      <c r="F18" s="9">
        <v>7</v>
      </c>
      <c r="G18" s="9"/>
      <c r="H18" s="11"/>
      <c r="I18" s="10">
        <f t="shared" si="0"/>
        <v>8</v>
      </c>
      <c r="J18" s="11"/>
      <c r="K18" s="10">
        <v>0</v>
      </c>
      <c r="L18" s="11">
        <v>0</v>
      </c>
      <c r="M18" s="9">
        <v>40</v>
      </c>
      <c r="N18" s="12">
        <v>0.47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/>
      <c r="B19" s="22"/>
      <c r="C19" s="10"/>
      <c r="D19" s="10"/>
      <c r="E19" s="10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1.6" customHeight="1" x14ac:dyDescent="0.3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94</v>
      </c>
      <c r="G28" s="25">
        <f>SUM(G14:G27)</f>
        <v>0</v>
      </c>
      <c r="H28" s="17"/>
      <c r="I28" s="16">
        <f>SUM(I14:I18)</f>
        <v>32</v>
      </c>
      <c r="J28" s="17"/>
      <c r="K28" s="16">
        <f>SUM(K14:K18)</f>
        <v>0</v>
      </c>
      <c r="L28" s="17">
        <f>K28/E28</f>
        <v>0</v>
      </c>
      <c r="M28" s="16">
        <f>ROUND((AVERAGE(M14:M27)),0)</f>
        <v>56</v>
      </c>
      <c r="N28" s="24">
        <f>AVERAGE(N14:N27)</f>
        <v>0.67400000000000004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1" t="s">
        <v>30</v>
      </c>
      <c r="C33" s="30"/>
      <c r="D33" s="30"/>
      <c r="E33" s="1"/>
      <c r="F33" s="1"/>
      <c r="G33" s="32" t="s">
        <v>31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6" t="s">
        <v>32</v>
      </c>
      <c r="B35" s="30"/>
      <c r="C35" s="7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50" t="str">
        <f>B10</f>
        <v>M.T.I. MONTSERRAT MASDEFIOL SUÁREZ</v>
      </c>
      <c r="C37" s="30"/>
      <c r="D37" s="30"/>
      <c r="E37" s="21"/>
      <c r="F37" s="21"/>
      <c r="G37" s="51" t="s">
        <v>33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L28" sqref="L2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8" t="s">
        <v>3</v>
      </c>
      <c r="B6" s="30"/>
      <c r="C6" s="30"/>
      <c r="D6" s="30"/>
      <c r="E6" s="49" t="s">
        <v>35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5">
        <v>3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4" t="s">
        <v>8</v>
      </c>
      <c r="J8" s="30"/>
      <c r="K8" s="30"/>
      <c r="L8" s="35" t="str">
        <f>'1'!L8</f>
        <v>SEP 22 - ENE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34</v>
      </c>
      <c r="B10" s="35" t="str">
        <f>'1'!B10</f>
        <v>M.T.I. MONTSERRAT MASDEFIOL SUÁREZ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f>'1'!E14</f>
        <v>42</v>
      </c>
      <c r="F14" s="10"/>
      <c r="G14" s="9"/>
      <c r="H14" s="11"/>
      <c r="I14" s="9">
        <f t="shared" ref="I14:I17" si="0">(E14-SUM(F14:G14))-K14</f>
        <v>42</v>
      </c>
      <c r="J14" s="11"/>
      <c r="K14" s="9"/>
      <c r="L14" s="11"/>
      <c r="M14" s="9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9" t="str">
        <f>'1'!A15</f>
        <v>FUNDAMENTOS DE PROGRAMACIÓN</v>
      </c>
      <c r="B15" s="9"/>
      <c r="C15" s="9" t="str">
        <f>'1'!C15</f>
        <v>104B</v>
      </c>
      <c r="D15" s="9" t="str">
        <f>'1'!D15</f>
        <v>ISIC</v>
      </c>
      <c r="E15" s="9">
        <f>'1'!E15</f>
        <v>22</v>
      </c>
      <c r="F15" s="9"/>
      <c r="G15" s="9"/>
      <c r="H15" s="11"/>
      <c r="I15" s="9">
        <f t="shared" si="0"/>
        <v>22</v>
      </c>
      <c r="J15" s="11"/>
      <c r="K15" s="9"/>
      <c r="L15" s="11"/>
      <c r="M15" s="9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9" t="str">
        <f>'1'!A16</f>
        <v>FUNDAMENTOS DE INGENIERÍA DE SOFTWARE</v>
      </c>
      <c r="B16" s="9"/>
      <c r="C16" s="9" t="str">
        <f>'1'!C16</f>
        <v>504A</v>
      </c>
      <c r="D16" s="9" t="str">
        <f>'1'!D16</f>
        <v>ISIC</v>
      </c>
      <c r="E16" s="9">
        <f>'1'!E16</f>
        <v>21</v>
      </c>
      <c r="F16" s="9"/>
      <c r="G16" s="9"/>
      <c r="H16" s="11"/>
      <c r="I16" s="9">
        <f t="shared" si="0"/>
        <v>21</v>
      </c>
      <c r="J16" s="11"/>
      <c r="K16" s="9"/>
      <c r="L16" s="11"/>
      <c r="M16" s="9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9" t="str">
        <f>'1'!A17</f>
        <v>GESTIÓN DE PROYECTOS DE SOFTWARE</v>
      </c>
      <c r="B17" s="9"/>
      <c r="C17" s="9" t="str">
        <f>'1'!C17</f>
        <v>704A</v>
      </c>
      <c r="D17" s="9" t="str">
        <f>'1'!D17</f>
        <v>ISIC</v>
      </c>
      <c r="E17" s="9">
        <f>'1'!E17</f>
        <v>26</v>
      </c>
      <c r="F17" s="9"/>
      <c r="G17" s="9"/>
      <c r="H17" s="11"/>
      <c r="I17" s="9">
        <f t="shared" si="0"/>
        <v>26</v>
      </c>
      <c r="J17" s="11"/>
      <c r="K17" s="9"/>
      <c r="L17" s="11"/>
      <c r="M17" s="9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9" t="str">
        <f>'1'!A18</f>
        <v>DISEÑO DE INTERFACES DE USUARIOS</v>
      </c>
      <c r="B18" s="9"/>
      <c r="C18" s="9" t="str">
        <f>'1'!C18</f>
        <v>704A</v>
      </c>
      <c r="D18" s="9" t="str">
        <f>'1'!D18</f>
        <v>ISIC</v>
      </c>
      <c r="E18" s="9">
        <f>'1'!E18</f>
        <v>15</v>
      </c>
      <c r="F18" s="9"/>
      <c r="G18" s="9"/>
      <c r="H18" s="11"/>
      <c r="I18" s="9"/>
      <c r="J18" s="11"/>
      <c r="K18" s="9"/>
      <c r="L18" s="11"/>
      <c r="M18" s="9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28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1" t="s">
        <v>30</v>
      </c>
      <c r="C33" s="30"/>
      <c r="D33" s="30"/>
      <c r="E33" s="1"/>
      <c r="F33" s="1"/>
      <c r="G33" s="32" t="s">
        <v>31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6" t="s">
        <v>32</v>
      </c>
      <c r="B35" s="30"/>
      <c r="C35" s="7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50" t="str">
        <f>B10</f>
        <v>M.T.I. MONTSERRAT MASDEFIOL SUÁREZ</v>
      </c>
      <c r="C37" s="30"/>
      <c r="D37" s="30"/>
      <c r="E37" s="21"/>
      <c r="F37" s="21"/>
      <c r="G37" s="51" t="s">
        <v>33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A19" sqref="A19:E2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8" t="s">
        <v>3</v>
      </c>
      <c r="B6" s="30"/>
      <c r="C6" s="30"/>
      <c r="D6" s="30"/>
      <c r="E6" s="49" t="s">
        <v>35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5">
        <v>4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4" t="s">
        <v>8</v>
      </c>
      <c r="J8" s="30"/>
      <c r="K8" s="30"/>
      <c r="L8" s="35" t="str">
        <f>'1'!L8</f>
        <v>SEP 22 - ENE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34</v>
      </c>
      <c r="B10" s="35" t="str">
        <f>'1'!B10</f>
        <v>M.T.I. MONTSERRAT MASDEFIOL SUÁREZ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f>'1'!E14</f>
        <v>42</v>
      </c>
      <c r="F14" s="9"/>
      <c r="G14" s="9"/>
      <c r="H14" s="11"/>
      <c r="I14" s="9">
        <f t="shared" ref="I14:I17" si="0">(E14-SUM(F14:G14))-K14</f>
        <v>42</v>
      </c>
      <c r="J14" s="11"/>
      <c r="K14" s="9"/>
      <c r="L14" s="11"/>
      <c r="M14" s="9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9" t="str">
        <f>'1'!A15</f>
        <v>FUNDAMENTOS DE PROGRAMACIÓN</v>
      </c>
      <c r="B15" s="9"/>
      <c r="C15" s="9" t="str">
        <f>'1'!C15</f>
        <v>104B</v>
      </c>
      <c r="D15" s="9" t="str">
        <f>'1'!D15</f>
        <v>ISIC</v>
      </c>
      <c r="E15" s="9">
        <f>'1'!E15</f>
        <v>22</v>
      </c>
      <c r="F15" s="9"/>
      <c r="G15" s="9"/>
      <c r="H15" s="11"/>
      <c r="I15" s="9">
        <f t="shared" si="0"/>
        <v>22</v>
      </c>
      <c r="J15" s="11"/>
      <c r="K15" s="9"/>
      <c r="L15" s="11"/>
      <c r="M15" s="9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9" t="str">
        <f>'1'!A16</f>
        <v>FUNDAMENTOS DE INGENIERÍA DE SOFTWARE</v>
      </c>
      <c r="B16" s="9"/>
      <c r="C16" s="9" t="str">
        <f>'1'!C16</f>
        <v>504A</v>
      </c>
      <c r="D16" s="9" t="str">
        <f>'1'!D16</f>
        <v>ISIC</v>
      </c>
      <c r="E16" s="9">
        <f>'1'!E16</f>
        <v>21</v>
      </c>
      <c r="F16" s="9"/>
      <c r="G16" s="9"/>
      <c r="H16" s="11"/>
      <c r="I16" s="9">
        <f t="shared" si="0"/>
        <v>21</v>
      </c>
      <c r="J16" s="11"/>
      <c r="K16" s="9"/>
      <c r="L16" s="11"/>
      <c r="M16" s="9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9" t="str">
        <f>'1'!A17</f>
        <v>GESTIÓN DE PROYECTOS DE SOFTWARE</v>
      </c>
      <c r="B17" s="9"/>
      <c r="C17" s="9" t="str">
        <f>'1'!C17</f>
        <v>704A</v>
      </c>
      <c r="D17" s="9" t="str">
        <f>'1'!D17</f>
        <v>ISIC</v>
      </c>
      <c r="E17" s="9">
        <f>'1'!E17</f>
        <v>26</v>
      </c>
      <c r="F17" s="9"/>
      <c r="G17" s="9"/>
      <c r="H17" s="11"/>
      <c r="I17" s="9">
        <f t="shared" si="0"/>
        <v>26</v>
      </c>
      <c r="J17" s="11"/>
      <c r="K17" s="9"/>
      <c r="L17" s="11"/>
      <c r="M17" s="9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9" t="str">
        <f>'1'!A18</f>
        <v>DISEÑO DE INTERFACES DE USUARIOS</v>
      </c>
      <c r="B18" s="9"/>
      <c r="C18" s="9" t="str">
        <f>'1'!C18</f>
        <v>704A</v>
      </c>
      <c r="D18" s="9" t="str">
        <f>'1'!D18</f>
        <v>ISIC</v>
      </c>
      <c r="E18" s="9">
        <f>'1'!E18</f>
        <v>15</v>
      </c>
      <c r="F18" s="9"/>
      <c r="G18" s="9"/>
      <c r="H18" s="11"/>
      <c r="I18" s="9"/>
      <c r="J18" s="11"/>
      <c r="K18" s="9"/>
      <c r="L18" s="11"/>
      <c r="M18" s="9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28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1" t="s">
        <v>30</v>
      </c>
      <c r="C33" s="30"/>
      <c r="D33" s="30"/>
      <c r="E33" s="1"/>
      <c r="F33" s="1"/>
      <c r="G33" s="32" t="s">
        <v>31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6" t="s">
        <v>32</v>
      </c>
      <c r="B35" s="30"/>
      <c r="C35" s="7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50" t="str">
        <f>B10</f>
        <v>M.T.I. MONTSERRAT MASDEFIOL SUÁREZ</v>
      </c>
      <c r="C37" s="30"/>
      <c r="D37" s="30"/>
      <c r="E37" s="21"/>
      <c r="F37" s="21"/>
      <c r="G37" s="51" t="s">
        <v>33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26" workbookViewId="0">
      <selection activeCell="P19" sqref="P19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8" t="s">
        <v>3</v>
      </c>
      <c r="B6" s="30"/>
      <c r="C6" s="30"/>
      <c r="D6" s="30"/>
      <c r="E6" s="49" t="s">
        <v>35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5" t="s">
        <v>36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4" t="s">
        <v>8</v>
      </c>
      <c r="J8" s="30"/>
      <c r="K8" s="30"/>
      <c r="L8" s="35" t="str">
        <f>'1'!L8</f>
        <v>SEP 22 - ENE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34</v>
      </c>
      <c r="B10" s="35" t="str">
        <f>'1'!B10</f>
        <v>M.T.I. MONTSERRAT MASDEFIOL SUÁREZ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f>'1'!E14</f>
        <v>42</v>
      </c>
      <c r="F14" s="10"/>
      <c r="G14" s="10"/>
      <c r="H14" s="11">
        <f t="shared" ref="H14:H17" si="0">F14/E14</f>
        <v>0</v>
      </c>
      <c r="I14" s="9">
        <f t="shared" ref="I14:I17" si="1">(E14-SUM(F14:G14))-K14</f>
        <v>42</v>
      </c>
      <c r="J14" s="11">
        <f t="shared" ref="J14:J17" si="2">I14/E14</f>
        <v>1</v>
      </c>
      <c r="K14" s="10"/>
      <c r="L14" s="11">
        <f t="shared" ref="L14:L17" si="3">K14/E14</f>
        <v>0</v>
      </c>
      <c r="M14" s="9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9" t="str">
        <f>'1'!A15</f>
        <v>FUNDAMENTOS DE PROGRAMACIÓN</v>
      </c>
      <c r="B15" s="9"/>
      <c r="C15" s="9" t="str">
        <f>'1'!C15</f>
        <v>104B</v>
      </c>
      <c r="D15" s="9" t="str">
        <f>'1'!D15</f>
        <v>ISIC</v>
      </c>
      <c r="E15" s="9">
        <f>'1'!E15</f>
        <v>22</v>
      </c>
      <c r="F15" s="9"/>
      <c r="G15" s="9"/>
      <c r="H15" s="11">
        <f t="shared" si="0"/>
        <v>0</v>
      </c>
      <c r="I15" s="9">
        <f t="shared" si="1"/>
        <v>22</v>
      </c>
      <c r="J15" s="11">
        <f t="shared" si="2"/>
        <v>1</v>
      </c>
      <c r="K15" s="9"/>
      <c r="L15" s="11">
        <f t="shared" si="3"/>
        <v>0</v>
      </c>
      <c r="M15" s="9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9" t="str">
        <f>'1'!A16</f>
        <v>FUNDAMENTOS DE INGENIERÍA DE SOFTWARE</v>
      </c>
      <c r="B16" s="9"/>
      <c r="C16" s="9" t="str">
        <f>'1'!C16</f>
        <v>504A</v>
      </c>
      <c r="D16" s="9" t="str">
        <f>'1'!D16</f>
        <v>ISIC</v>
      </c>
      <c r="E16" s="9">
        <f>'1'!E16</f>
        <v>21</v>
      </c>
      <c r="F16" s="9"/>
      <c r="G16" s="9"/>
      <c r="H16" s="11">
        <f t="shared" si="0"/>
        <v>0</v>
      </c>
      <c r="I16" s="9">
        <f t="shared" si="1"/>
        <v>21</v>
      </c>
      <c r="J16" s="11">
        <f t="shared" si="2"/>
        <v>1</v>
      </c>
      <c r="K16" s="9"/>
      <c r="L16" s="11">
        <f t="shared" si="3"/>
        <v>0</v>
      </c>
      <c r="M16" s="9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9" t="str">
        <f>'1'!A17</f>
        <v>GESTIÓN DE PROYECTOS DE SOFTWARE</v>
      </c>
      <c r="B17" s="9"/>
      <c r="C17" s="9" t="str">
        <f>'1'!C17</f>
        <v>704A</v>
      </c>
      <c r="D17" s="9" t="str">
        <f>'1'!D17</f>
        <v>ISIC</v>
      </c>
      <c r="E17" s="9">
        <f>'1'!E17</f>
        <v>26</v>
      </c>
      <c r="F17" s="9"/>
      <c r="G17" s="9"/>
      <c r="H17" s="11">
        <f t="shared" si="0"/>
        <v>0</v>
      </c>
      <c r="I17" s="9">
        <f t="shared" si="1"/>
        <v>26</v>
      </c>
      <c r="J17" s="11">
        <f t="shared" si="2"/>
        <v>1</v>
      </c>
      <c r="K17" s="9"/>
      <c r="L17" s="11">
        <f t="shared" si="3"/>
        <v>0</v>
      </c>
      <c r="M17" s="9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9" t="str">
        <f>'1'!A18</f>
        <v>DISEÑO DE INTERFACES DE USUARIOS</v>
      </c>
      <c r="B18" s="9"/>
      <c r="C18" s="9" t="str">
        <f>'1'!C18</f>
        <v>704A</v>
      </c>
      <c r="D18" s="9" t="str">
        <f>'1'!D18</f>
        <v>ISIC</v>
      </c>
      <c r="E18" s="9">
        <f>'1'!E18</f>
        <v>15</v>
      </c>
      <c r="F18" s="9"/>
      <c r="G18" s="9"/>
      <c r="H18" s="11"/>
      <c r="I18" s="9"/>
      <c r="J18" s="11"/>
      <c r="K18" s="9"/>
      <c r="L18" s="11"/>
      <c r="M18" s="9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28</v>
      </c>
      <c r="B28" s="16" t="s">
        <v>25</v>
      </c>
      <c r="C28" s="16" t="s">
        <v>25</v>
      </c>
      <c r="D28" s="16" t="s">
        <v>25</v>
      </c>
      <c r="E28" s="16">
        <f t="shared" ref="E28:G28" si="4">SUM(E14:E27)</f>
        <v>126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>(E28-SUM(F28:G28))-K28</f>
        <v>126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1" t="s">
        <v>30</v>
      </c>
      <c r="C33" s="30"/>
      <c r="D33" s="30"/>
      <c r="E33" s="1"/>
      <c r="F33" s="1"/>
      <c r="G33" s="32" t="s">
        <v>31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6" t="s">
        <v>32</v>
      </c>
      <c r="B35" s="30"/>
      <c r="C35" s="7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50" t="str">
        <f>B10</f>
        <v>M.T.I. MONTSERRAT MASDEFIOL SUÁREZ</v>
      </c>
      <c r="C37" s="30"/>
      <c r="D37" s="30"/>
      <c r="E37" s="21"/>
      <c r="F37" s="21"/>
      <c r="G37" s="51" t="s">
        <v>33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Maestra</cp:lastModifiedBy>
  <cp:lastPrinted>2022-10-19T14:37:25Z</cp:lastPrinted>
  <dcterms:created xsi:type="dcterms:W3CDTF">2021-11-22T14:45:25Z</dcterms:created>
  <dcterms:modified xsi:type="dcterms:W3CDTF">2022-11-03T00:31:17Z</dcterms:modified>
  <cp:contentStatus/>
</cp:coreProperties>
</file>