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d.docs.live.net/aee52f01a7988d22/Escritorio/"/>
    </mc:Choice>
  </mc:AlternateContent>
  <xr:revisionPtr revIDLastSave="61" documentId="14_{A45A3E23-A9E6-453D-AF5E-AAF294CD0B7B}" xr6:coauthVersionLast="47" xr6:coauthVersionMax="47" xr10:uidLastSave="{56CE7F69-3418-4230-BD6A-748E173CE9F3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I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I14" i="23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L15" i="22"/>
  <c r="I15" i="22"/>
  <c r="I14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L16" i="10"/>
  <c r="I16" i="10"/>
  <c r="L15" i="10"/>
  <c r="I15" i="10"/>
  <c r="L14" i="10"/>
  <c r="I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<sst xmlns="http://schemas.openxmlformats.org/spreadsheetml/2006/main" count="190" uniqueCount="44">
  <si>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</si>
  <si>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</si>
  <si>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</si>
  <si>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</si>
  <si>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</si>
  <si>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</si>
  <si>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</si>
  <si>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</si>
  <si>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</si>
  <si>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</si>
  <si>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</si>
  <si>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</si>
  <si>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</si>
  <si>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</si>
  <si>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</si>
  <si>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</si>
  <si>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</si>
  <si>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</si>
  <si>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</si>
  <si>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</si>
  <si>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</si>
  <si>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</si>
  <si>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</si>
  <si>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</si>
  <si>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</si>
  <si>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</si>
  <si>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</si>
  <si>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</si>
  <si>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</si>
  <si>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</si>
  <si>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</si>
  <si>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Sept. 2022 - Enero 2023</t>
  </si>
  <si>
    <t xml:space="preserve">LIC. MONSERRAT VÁZQUEZ MALAGA </t>
  </si>
  <si>
    <t xml:space="preserve">TALLER DE ÉTICA </t>
  </si>
  <si>
    <t>DLA</t>
  </si>
  <si>
    <t xml:space="preserve">LIC. EN ADMINISTRACIÓN </t>
  </si>
  <si>
    <t>DERECHO EMPRESARIAL</t>
  </si>
  <si>
    <t>105A</t>
  </si>
  <si>
    <t>305A</t>
  </si>
  <si>
    <t xml:space="preserve">305B </t>
  </si>
  <si>
    <t xml:space="preserve">LC. MANUEL DE JESÚS CANO BUSTAMANTE 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</si>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</sst>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3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9" width="7.54296875" style="1" customWidth="1"/>
    <col min="10" max="10" width="18.5429687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35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2</v>
      </c>
      <c r="I8" s="32" t="s">
        <v>7</v>
      </c>
      <c r="J8" s="32"/>
      <c r="K8" s="32"/>
      <c r="L8" s="33" t="s">
        <v>31</v>
      </c>
      <c r="M8" s="33"/>
      <c r="N8" s="33"/>
    </row>
    <row r="10" spans="1:14" ht="13" x14ac:dyDescent="0.3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33</v>
      </c>
      <c r="B14" s="9" t="s">
        <v>21</v>
      </c>
      <c r="C14" s="9" t="s">
        <v>37</v>
      </c>
      <c r="D14" s="9" t="s">
        <v>34</v>
      </c>
      <c r="E14" s="9">
        <v>32</v>
      </c>
      <c r="F14" s="9">
        <v>29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72</v>
      </c>
      <c r="N14" s="15">
        <v>0.81</v>
      </c>
    </row>
    <row r="15" spans="1:14" s="11" customFormat="1" x14ac:dyDescent="0.25">
      <c r="A15" s="8" t="s">
        <v>36</v>
      </c>
      <c r="B15" s="9" t="s">
        <v>21</v>
      </c>
      <c r="C15" s="9" t="s">
        <v>38</v>
      </c>
      <c r="D15" s="9" t="s">
        <v>34</v>
      </c>
      <c r="E15" s="9">
        <v>37</v>
      </c>
      <c r="F15" s="9">
        <v>31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74</v>
      </c>
      <c r="N15" s="15">
        <v>0.76</v>
      </c>
    </row>
    <row r="16" spans="1:14" s="11" customFormat="1" x14ac:dyDescent="0.25">
      <c r="A16" s="8" t="s">
        <v>36</v>
      </c>
      <c r="B16" s="9" t="s">
        <v>21</v>
      </c>
      <c r="C16" s="9" t="s">
        <v>39</v>
      </c>
      <c r="D16" s="9" t="s">
        <v>34</v>
      </c>
      <c r="E16" s="9">
        <v>18</v>
      </c>
      <c r="F16" s="9">
        <v>18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84</v>
      </c>
      <c r="N16" s="15">
        <v>0.56000000000000005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87</v>
      </c>
      <c r="F28" s="17">
        <f>SUM(F14:F27)</f>
        <v>78</v>
      </c>
      <c r="G28" s="17">
        <f>SUM(G14:G27)</f>
        <v>0</v>
      </c>
      <c r="H28" s="18"/>
      <c r="I28" s="17">
        <f t="shared" si="0"/>
        <v>9</v>
      </c>
      <c r="J28" s="18"/>
      <c r="K28" s="17">
        <f>SUM(K14:K27)</f>
        <v>0</v>
      </c>
      <c r="L28" s="18">
        <f t="shared" si="1"/>
        <v>0</v>
      </c>
      <c r="M28" s="17">
        <f>AVERAGE(M14:M27)</f>
        <v>76.666666666666671</v>
      </c>
      <c r="N28" s="19">
        <f>AVERAGE(N14:N27)</f>
        <v>0.71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 xml:space="preserve">LIC. MONSERRAT VÁZQUEZ MALAGA </v>
      </c>
      <c r="C37" s="39"/>
      <c r="D37" s="39"/>
      <c r="E37" s="13"/>
      <c r="F37" s="13"/>
      <c r="G37" s="39" t="s">
        <v>40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3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35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Sept. 2022 - Enero 2023</v>
      </c>
      <c r="M8" s="33"/>
      <c r="N8" s="33"/>
    </row>
    <row r="10" spans="1:14" ht="13" x14ac:dyDescent="0.3">
      <c r="A10" s="4" t="s">
        <v>8</v>
      </c>
      <c r="B10" s="33" t="str">
        <f>'1'!B10</f>
        <v xml:space="preserve">LIC. MONSERRAT VÁZQUEZ MALAGA 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 xml:space="preserve">TALLER DE ÉTICA </v>
      </c>
      <c r="B14" s="9" t="s">
        <v>25</v>
      </c>
      <c r="C14" s="9" t="str">
        <f>'1'!C14</f>
        <v>105A</v>
      </c>
      <c r="D14" s="9" t="str">
        <f>'1'!D14</f>
        <v>DLA</v>
      </c>
      <c r="E14" s="9">
        <f>'1'!E14</f>
        <v>32</v>
      </c>
      <c r="F14" s="9" t="s">
        <v>25</v>
      </c>
      <c r="G14" s="9"/>
      <c r="H14" s="10"/>
      <c r="I14" s="9">
        <f t="shared" ref="I14:I28" si="0">(E14-SUM(F14:G14))-K14</f>
        <v>32</v>
      </c>
      <c r="J14" s="10"/>
      <c r="K14" s="9">
        <v>0</v>
      </c>
      <c r="L14" s="10">
        <v>0</v>
      </c>
      <c r="M14" s="9" t="s">
        <v>25</v>
      </c>
      <c r="N14" s="15" t="s">
        <v>25</v>
      </c>
    </row>
    <row r="15" spans="1:14" s="11" customFormat="1" x14ac:dyDescent="0.25">
      <c r="A15" s="9" t="str">
        <f>'1'!A15</f>
        <v>DERECHO EMPRESARIAL</v>
      </c>
      <c r="B15" s="9" t="s">
        <v>41</v>
      </c>
      <c r="C15" s="9" t="str">
        <f>'1'!C15</f>
        <v>305A</v>
      </c>
      <c r="D15" s="9" t="str">
        <f>'1'!D15</f>
        <v>DLA</v>
      </c>
      <c r="E15" s="9">
        <v>37</v>
      </c>
      <c r="F15" s="9">
        <v>29</v>
      </c>
      <c r="G15" s="9"/>
      <c r="H15" s="10"/>
      <c r="I15" s="9">
        <f t="shared" si="0"/>
        <v>8</v>
      </c>
      <c r="J15" s="10"/>
      <c r="K15" s="9">
        <v>0</v>
      </c>
      <c r="L15" s="10">
        <f t="shared" ref="L15:L28" si="1">K15/E15</f>
        <v>0</v>
      </c>
      <c r="M15" s="9">
        <v>74</v>
      </c>
      <c r="N15" s="15">
        <v>0.78</v>
      </c>
    </row>
    <row r="16" spans="1:14" s="11" customFormat="1" x14ac:dyDescent="0.25">
      <c r="A16" s="9" t="str">
        <f>'1'!A16</f>
        <v>DERECHO EMPRESARIAL</v>
      </c>
      <c r="B16" s="9" t="s">
        <v>41</v>
      </c>
      <c r="C16" s="9" t="str">
        <f>'1'!C16</f>
        <v xml:space="preserve">305B </v>
      </c>
      <c r="D16" s="9" t="str">
        <f>'1'!D16</f>
        <v>DLA</v>
      </c>
      <c r="E16" s="9">
        <v>18</v>
      </c>
      <c r="F16" s="9">
        <v>18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90</v>
      </c>
      <c r="N16" s="15">
        <v>0.78</v>
      </c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ref="H17:H27" si="2">F17/E17</f>
        <v>#DIV/0!</v>
      </c>
      <c r="I17" s="9">
        <f t="shared" si="0"/>
        <v>0</v>
      </c>
      <c r="J17" s="10" t="e">
        <f t="shared" ref="J17:J28" si="3">I17/E17</f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2"/>
        <v>#DIV/0!</v>
      </c>
      <c r="I18" s="9">
        <f t="shared" si="0"/>
        <v>0</v>
      </c>
      <c r="J18" s="10" t="e">
        <f t="shared" si="3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2"/>
        <v>#DIV/0!</v>
      </c>
      <c r="I19" s="9">
        <f t="shared" si="0"/>
        <v>0</v>
      </c>
      <c r="J19" s="10" t="e">
        <f t="shared" si="3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87</v>
      </c>
      <c r="F28" s="17">
        <f>SUM(F14:F27)</f>
        <v>47</v>
      </c>
      <c r="G28" s="17">
        <f>SUM(G14:G27)</f>
        <v>0</v>
      </c>
      <c r="H28" s="18">
        <f>SUM(F28:G28)/E28</f>
        <v>0.54022988505747127</v>
      </c>
      <c r="I28" s="17">
        <f t="shared" si="0"/>
        <v>40</v>
      </c>
      <c r="J28" s="18">
        <f t="shared" si="3"/>
        <v>0.45977011494252873</v>
      </c>
      <c r="K28" s="17">
        <f>SUM(K14:K27)</f>
        <v>0</v>
      </c>
      <c r="L28" s="18">
        <f t="shared" si="1"/>
        <v>0</v>
      </c>
      <c r="M28" s="17">
        <f>AVERAGE(M14:M27)</f>
        <v>82</v>
      </c>
      <c r="N28" s="19">
        <f>AVERAGE(N14:N27)</f>
        <v>0.78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 xml:space="preserve">LIC. MONSERRAT VÁZQUEZ MALAGA </v>
      </c>
      <c r="C37" s="39"/>
      <c r="D37" s="39"/>
      <c r="E37" s="13"/>
      <c r="F37" s="13"/>
      <c r="G37" s="39" t="s">
        <v>40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4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35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Sept. 2022 - Enero 2023</v>
      </c>
      <c r="M8" s="33"/>
      <c r="N8" s="33"/>
    </row>
    <row r="10" spans="1:14" ht="13" x14ac:dyDescent="0.3">
      <c r="A10" s="4" t="s">
        <v>8</v>
      </c>
      <c r="B10" s="33" t="str">
        <f>'1'!B10</f>
        <v xml:space="preserve">LIC. MONSERRAT VÁZQUEZ MALAGA 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 xml:space="preserve">TALLER DE ÉTICA </v>
      </c>
      <c r="B14" s="9" t="s">
        <v>41</v>
      </c>
      <c r="C14" s="9" t="str">
        <f>'1'!C14</f>
        <v>105A</v>
      </c>
      <c r="D14" s="9" t="str">
        <f>'1'!D14</f>
        <v>DLA</v>
      </c>
      <c r="E14" s="9">
        <v>33</v>
      </c>
      <c r="F14" s="9">
        <v>28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74</v>
      </c>
      <c r="N14" s="15">
        <v>0.85</v>
      </c>
    </row>
    <row r="15" spans="1:14" s="11" customFormat="1" x14ac:dyDescent="0.25">
      <c r="A15" s="9" t="str">
        <f>'1'!A15</f>
        <v>DERECHO EMPRESARIAL</v>
      </c>
      <c r="B15" s="9" t="s">
        <v>42</v>
      </c>
      <c r="C15" s="9" t="str">
        <f>'1'!C15</f>
        <v>305A</v>
      </c>
      <c r="D15" s="9" t="str">
        <f>'1'!D15</f>
        <v>DLA</v>
      </c>
      <c r="E15" s="9">
        <f>'1'!E15</f>
        <v>37</v>
      </c>
      <c r="F15" s="9">
        <v>29</v>
      </c>
      <c r="G15" s="9"/>
      <c r="H15" s="10"/>
      <c r="I15" s="9">
        <f t="shared" si="0"/>
        <v>8</v>
      </c>
      <c r="J15" s="10"/>
      <c r="K15" s="9">
        <v>0</v>
      </c>
      <c r="L15" s="10">
        <f t="shared" si="1"/>
        <v>0</v>
      </c>
      <c r="M15" s="9">
        <v>70</v>
      </c>
      <c r="N15" s="15">
        <v>0.78</v>
      </c>
    </row>
    <row r="16" spans="1:14" s="11" customFormat="1" x14ac:dyDescent="0.25">
      <c r="A16" s="9" t="str">
        <f>'1'!A16</f>
        <v>DERECHO EMPRESARIAL</v>
      </c>
      <c r="B16" s="9" t="s">
        <v>42</v>
      </c>
      <c r="C16" s="9" t="str">
        <f>'1'!C16</f>
        <v xml:space="preserve">305B </v>
      </c>
      <c r="D16" s="9" t="str">
        <f>'1'!D16</f>
        <v>DLA</v>
      </c>
      <c r="E16" s="9">
        <f>'1'!E16</f>
        <v>18</v>
      </c>
      <c r="F16" s="9">
        <v>18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93</v>
      </c>
      <c r="N16" s="15">
        <v>0.61</v>
      </c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ref="H17:H27" si="2">F17/E17</f>
        <v>#DIV/0!</v>
      </c>
      <c r="I17" s="9">
        <f t="shared" si="0"/>
        <v>0</v>
      </c>
      <c r="J17" s="10" t="e">
        <f t="shared" ref="J17:J28" si="3">I17/E17</f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2"/>
        <v>#DIV/0!</v>
      </c>
      <c r="I18" s="9">
        <f t="shared" si="0"/>
        <v>0</v>
      </c>
      <c r="J18" s="10" t="e">
        <f t="shared" si="3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2"/>
        <v>#DIV/0!</v>
      </c>
      <c r="I19" s="9">
        <f t="shared" si="0"/>
        <v>0</v>
      </c>
      <c r="J19" s="10" t="e">
        <f t="shared" si="3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75</v>
      </c>
      <c r="G28" s="17">
        <f>SUM(G14:G27)</f>
        <v>0</v>
      </c>
      <c r="H28" s="18">
        <f>SUM(F28:G28)/E28</f>
        <v>0.85227272727272729</v>
      </c>
      <c r="I28" s="17">
        <f t="shared" si="0"/>
        <v>13</v>
      </c>
      <c r="J28" s="18">
        <f t="shared" si="3"/>
        <v>0.14772727272727273</v>
      </c>
      <c r="K28" s="17">
        <f>SUM(K14:K27)</f>
        <v>0</v>
      </c>
      <c r="L28" s="18">
        <f t="shared" si="1"/>
        <v>0</v>
      </c>
      <c r="M28" s="17">
        <f>AVERAGE(M14:M27)</f>
        <v>79</v>
      </c>
      <c r="N28" s="19">
        <f>AVERAGE(N14:N27)</f>
        <v>0.74666666666666659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 xml:space="preserve">LIC. MONSERRAT VÁZQUEZ MALAGA </v>
      </c>
      <c r="C37" s="39"/>
      <c r="D37" s="39"/>
      <c r="E37" s="13"/>
      <c r="F37" s="13"/>
      <c r="G37" s="39" t="s">
        <v>40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24" zoomScale="85" zoomScaleNormal="85" zoomScaleSheetLayoutView="100" workbookViewId="0">
      <selection activeCell="M37" sqref="M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Sept. 2022 - Enero 2023</v>
      </c>
      <c r="M8" s="33"/>
      <c r="N8" s="33"/>
    </row>
    <row r="10" spans="1:14" ht="13" x14ac:dyDescent="0.3">
      <c r="A10" s="4" t="s">
        <v>8</v>
      </c>
      <c r="B10" s="33" t="str">
        <f>'1'!B10</f>
        <v xml:space="preserve">LIC. MONSERRAT VÁZQUEZ MALAGA 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 xml:space="preserve">TALLER DE ÉTICA </v>
      </c>
      <c r="B14" s="9" t="s">
        <v>42</v>
      </c>
      <c r="C14" s="9" t="str">
        <f>'1'!C14</f>
        <v>105A</v>
      </c>
      <c r="D14" s="9" t="str">
        <f>'1'!D14</f>
        <v>DLA</v>
      </c>
      <c r="E14" s="9">
        <v>33</v>
      </c>
      <c r="F14" s="9">
        <v>27</v>
      </c>
      <c r="G14" s="9"/>
      <c r="H14" s="10"/>
      <c r="I14" s="9">
        <f t="shared" ref="I14:I28" si="0">(E14-SUM(F14:G14))-K14</f>
        <v>6</v>
      </c>
      <c r="J14" s="10"/>
      <c r="K14" s="9"/>
      <c r="L14" s="10">
        <f t="shared" ref="L14:L28" si="1">K14/E14</f>
        <v>0</v>
      </c>
      <c r="M14" s="9">
        <v>77</v>
      </c>
      <c r="N14" s="15">
        <v>0.79</v>
      </c>
    </row>
    <row r="15" spans="1:14" s="11" customFormat="1" x14ac:dyDescent="0.25">
      <c r="A15" s="9" t="str">
        <f>'1'!A15</f>
        <v>DERECHO EMPRESARIAL</v>
      </c>
      <c r="B15" s="9" t="s">
        <v>43</v>
      </c>
      <c r="C15" s="9" t="str">
        <f>'1'!C15</f>
        <v>305A</v>
      </c>
      <c r="D15" s="9" t="str">
        <f>'1'!D15</f>
        <v>DLA</v>
      </c>
      <c r="E15" s="9">
        <f>'1'!E15</f>
        <v>37</v>
      </c>
      <c r="F15" s="9">
        <v>28</v>
      </c>
      <c r="G15" s="9"/>
      <c r="H15" s="10"/>
      <c r="I15" s="9">
        <f t="shared" si="0"/>
        <v>9</v>
      </c>
      <c r="J15" s="10"/>
      <c r="K15" s="9"/>
      <c r="L15" s="10">
        <f t="shared" si="1"/>
        <v>0</v>
      </c>
      <c r="M15" s="9">
        <v>65</v>
      </c>
      <c r="N15" s="15">
        <v>0.76</v>
      </c>
    </row>
    <row r="16" spans="1:14" s="11" customFormat="1" x14ac:dyDescent="0.25">
      <c r="A16" s="9" t="str">
        <f>'1'!A16</f>
        <v>DERECHO EMPRESARIAL</v>
      </c>
      <c r="B16" s="9" t="s">
        <v>43</v>
      </c>
      <c r="C16" s="9" t="str">
        <f>'1'!C16</f>
        <v xml:space="preserve">305B </v>
      </c>
      <c r="D16" s="9" t="str">
        <f>'1'!D16</f>
        <v>DLA</v>
      </c>
      <c r="E16" s="9">
        <f>'1'!E16</f>
        <v>18</v>
      </c>
      <c r="F16" s="9">
        <v>18</v>
      </c>
      <c r="G16" s="9"/>
      <c r="H16" s="10"/>
      <c r="I16" s="9">
        <f t="shared" si="0"/>
        <v>0</v>
      </c>
      <c r="J16" s="10"/>
      <c r="K16" s="9"/>
      <c r="L16" s="10">
        <f t="shared" si="1"/>
        <v>0</v>
      </c>
      <c r="M16" s="9">
        <v>85</v>
      </c>
      <c r="N16" s="15">
        <v>0.56000000000000005</v>
      </c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ref="H14:H27" si="2">F17/E17</f>
        <v>#DIV/0!</v>
      </c>
      <c r="I17" s="9">
        <f t="shared" si="0"/>
        <v>0</v>
      </c>
      <c r="J17" s="10" t="e">
        <f t="shared" ref="J14:J28" si="3">I17/E17</f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2"/>
        <v>#DIV/0!</v>
      </c>
      <c r="I18" s="9">
        <f t="shared" si="0"/>
        <v>0</v>
      </c>
      <c r="J18" s="10" t="e">
        <f t="shared" si="3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2"/>
        <v>#DIV/0!</v>
      </c>
      <c r="I19" s="9">
        <f t="shared" si="0"/>
        <v>0</v>
      </c>
      <c r="J19" s="10" t="e">
        <f t="shared" si="3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73</v>
      </c>
      <c r="G28" s="17">
        <f>SUM(G14:G27)</f>
        <v>0</v>
      </c>
      <c r="H28" s="18">
        <f>SUM(F28:G28)/E28</f>
        <v>0.82954545454545459</v>
      </c>
      <c r="I28" s="17">
        <f t="shared" si="0"/>
        <v>15</v>
      </c>
      <c r="J28" s="18">
        <f t="shared" si="3"/>
        <v>0.17045454545454544</v>
      </c>
      <c r="K28" s="17">
        <f>SUM(K14:K27)</f>
        <v>0</v>
      </c>
      <c r="L28" s="18">
        <f t="shared" si="1"/>
        <v>0</v>
      </c>
      <c r="M28" s="17">
        <f>AVERAGE(M14:M27)</f>
        <v>75.666666666666671</v>
      </c>
      <c r="N28" s="19">
        <f>AVERAGE(N14:N27)</f>
        <v>0.70333333333333348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 xml:space="preserve">LIC. MONSERRAT VÁZQUEZ MALAGA </v>
      </c>
      <c r="C37" s="39"/>
      <c r="D37" s="39"/>
      <c r="E37" s="13"/>
      <c r="F37" s="13"/>
      <c r="G37" s="39" t="s">
        <v>40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B8" sqref="B8:C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Sept. 2022 - Enero 2023</v>
      </c>
      <c r="M8" s="33"/>
      <c r="N8" s="33"/>
    </row>
    <row r="10" spans="1:14" ht="13" x14ac:dyDescent="0.3">
      <c r="A10" s="4" t="s">
        <v>8</v>
      </c>
      <c r="B10" s="33" t="str">
        <f>'1'!B10</f>
        <v xml:space="preserve">LIC. MONSERRAT VÁZQUEZ MALAGA 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 xml:space="preserve">TALLER DE ÉTICA </v>
      </c>
      <c r="B14" s="9"/>
      <c r="C14" s="9" t="str">
        <f>'1'!C14</f>
        <v>105A</v>
      </c>
      <c r="D14" s="9" t="str">
        <f>'1'!D14</f>
        <v>DLA</v>
      </c>
      <c r="E14" s="9">
        <f>'1'!E14</f>
        <v>32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DERECHO EMPRESARIAL</v>
      </c>
      <c r="B15" s="9"/>
      <c r="C15" s="9" t="str">
        <f>'1'!C15</f>
        <v>305A</v>
      </c>
      <c r="D15" s="9" t="str">
        <f>'1'!D15</f>
        <v>DLA</v>
      </c>
      <c r="E15" s="9">
        <f>'1'!E15</f>
        <v>37</v>
      </c>
      <c r="F15" s="9"/>
      <c r="G15" s="9"/>
      <c r="H15" s="10">
        <f t="shared" si="0"/>
        <v>0</v>
      </c>
      <c r="I15" s="9">
        <f t="shared" si="1"/>
        <v>37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DERECHO EMPRESARIAL</v>
      </c>
      <c r="B16" s="9"/>
      <c r="C16" s="9" t="str">
        <f>'1'!C16</f>
        <v xml:space="preserve">305B </v>
      </c>
      <c r="D16" s="9" t="str">
        <f>'1'!D16</f>
        <v>DLA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 xml:space="preserve">LIC. MONSERRAT VÁZQUEZ MALAGA 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MONSERRAT VÁZQUEZ MALAGA</cp:lastModifiedBy>
  <cp:revision/>
  <dcterms:created xsi:type="dcterms:W3CDTF">2021-11-22T14:45:25Z</dcterms:created>
  <dcterms:modified xsi:type="dcterms:W3CDTF">2022-12-29T21:03:10Z</dcterms:modified>
  <cp:category/>
  <cp:contentStatus/>
</cp:coreProperties>
</file>