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frabe\Desktop\"/>
    </mc:Choice>
  </mc:AlternateContent>
  <xr:revisionPtr revIDLastSave="0" documentId="13_ncr:1_{7D36660F-C48C-4DD0-AD27-5049A14ED987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23" l="1"/>
  <c r="F28" i="23"/>
  <c r="L25" i="23"/>
  <c r="L24" i="23"/>
  <c r="L23" i="23"/>
  <c r="L22" i="23"/>
  <c r="L21" i="23"/>
  <c r="L20" i="23"/>
  <c r="L19" i="23"/>
  <c r="L18" i="23"/>
  <c r="L17" i="23"/>
  <c r="L16" i="23"/>
  <c r="L15" i="23"/>
  <c r="L14" i="23"/>
  <c r="I25" i="23"/>
  <c r="I24" i="23"/>
  <c r="I23" i="23"/>
  <c r="I21" i="23"/>
  <c r="I20" i="23"/>
  <c r="I19" i="23"/>
  <c r="I18" i="23"/>
  <c r="I17" i="23"/>
  <c r="I16" i="23"/>
  <c r="I15" i="23"/>
  <c r="I14" i="23"/>
  <c r="E25" i="23"/>
  <c r="D25" i="23"/>
  <c r="C25" i="23"/>
  <c r="A25" i="23"/>
  <c r="E24" i="23"/>
  <c r="D24" i="23"/>
  <c r="C24" i="23"/>
  <c r="A24" i="23"/>
  <c r="E23" i="23"/>
  <c r="D23" i="23"/>
  <c r="C23" i="23"/>
  <c r="A23" i="23"/>
  <c r="E22" i="23"/>
  <c r="D22" i="23"/>
  <c r="C22" i="23"/>
  <c r="A22" i="23"/>
  <c r="E21" i="23"/>
  <c r="D21" i="23"/>
  <c r="C21" i="23"/>
  <c r="A21" i="23"/>
  <c r="E20" i="23"/>
  <c r="D20" i="23"/>
  <c r="C20" i="23"/>
  <c r="A20" i="23"/>
  <c r="E19" i="23"/>
  <c r="D19" i="23"/>
  <c r="C19" i="23"/>
  <c r="A19" i="23"/>
  <c r="E18" i="23"/>
  <c r="D18" i="23"/>
  <c r="C18" i="23"/>
  <c r="A18" i="23"/>
  <c r="E17" i="23"/>
  <c r="D17" i="23"/>
  <c r="C17" i="23"/>
  <c r="A17" i="23"/>
  <c r="E16" i="23"/>
  <c r="D16" i="23"/>
  <c r="C16" i="23"/>
  <c r="A16" i="23"/>
  <c r="E15" i="23"/>
  <c r="D15" i="23"/>
  <c r="C15" i="23"/>
  <c r="A15" i="23"/>
  <c r="E14" i="23"/>
  <c r="D14" i="23"/>
  <c r="C14" i="23"/>
  <c r="A14" i="23"/>
  <c r="I27" i="22"/>
  <c r="I26" i="22"/>
  <c r="I25" i="22"/>
  <c r="I24" i="22"/>
  <c r="I23" i="22"/>
  <c r="I22" i="22"/>
  <c r="I21" i="22"/>
  <c r="I20" i="22"/>
  <c r="L19" i="22"/>
  <c r="I19" i="22"/>
  <c r="L18" i="22"/>
  <c r="I18" i="22"/>
  <c r="L17" i="22"/>
  <c r="I17" i="22"/>
  <c r="L16" i="22"/>
  <c r="I16" i="22"/>
  <c r="L15" i="22"/>
  <c r="I15" i="22"/>
  <c r="L14" i="22"/>
  <c r="I14" i="22"/>
  <c r="H8" i="25"/>
  <c r="E8" i="25"/>
  <c r="B10" i="25"/>
  <c r="B37" i="25" s="1"/>
  <c r="L19" i="10"/>
  <c r="I19" i="10"/>
  <c r="L18" i="10"/>
  <c r="I18" i="10"/>
  <c r="L17" i="10"/>
  <c r="I17" i="10"/>
  <c r="L16" i="10"/>
  <c r="I16" i="10"/>
  <c r="L15" i="10"/>
  <c r="I15" i="10"/>
  <c r="L14" i="10"/>
  <c r="I14" i="10"/>
  <c r="L8" i="25"/>
  <c r="N28" i="25"/>
  <c r="M28" i="25"/>
  <c r="K28" i="25"/>
  <c r="G28" i="25"/>
  <c r="F28" i="25"/>
  <c r="N28" i="24"/>
  <c r="M28" i="24"/>
  <c r="K28" i="24"/>
  <c r="G28" i="24"/>
  <c r="F28" i="24"/>
  <c r="E19" i="24"/>
  <c r="D19" i="24"/>
  <c r="C19" i="24"/>
  <c r="A19" i="24"/>
  <c r="E18" i="24"/>
  <c r="D18" i="24"/>
  <c r="C18" i="24"/>
  <c r="A18" i="24"/>
  <c r="E17" i="24"/>
  <c r="D17" i="24"/>
  <c r="C17" i="24"/>
  <c r="A17" i="24"/>
  <c r="E16" i="24"/>
  <c r="D16" i="24"/>
  <c r="C16" i="24"/>
  <c r="A16" i="24"/>
  <c r="E15" i="24"/>
  <c r="D15" i="24"/>
  <c r="C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B37" i="23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A19" i="22"/>
  <c r="C19" i="22"/>
  <c r="D19" i="22"/>
  <c r="E19" i="22"/>
  <c r="C14" i="22"/>
  <c r="D14" i="22"/>
  <c r="E14" i="22"/>
  <c r="A14" i="22"/>
  <c r="B10" i="22"/>
  <c r="B37" i="22"/>
  <c r="L8" i="22"/>
  <c r="H8" i="22"/>
  <c r="E8" i="22"/>
  <c r="N28" i="22"/>
  <c r="M28" i="22"/>
  <c r="K28" i="22"/>
  <c r="G28" i="22"/>
  <c r="F28" i="22"/>
  <c r="B37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E28" i="25" l="1"/>
  <c r="E28" i="24"/>
  <c r="E28" i="23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E5AC3FA5-5C7A-4793-A631-AF4DBBE5B383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64FAAF07-56DA-48BA-B213-5FF3084D00A2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<sst xmlns="http://schemas.openxmlformats.org/spreadsheetml/2006/main" count="229" uniqueCount="49">
  <si>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</si>
  <si>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</si>
  <si>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</si>
  <si>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</si>
  <si>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</si>
  <si>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</si>
  <si>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</si>
  <si>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</si>
  <si>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</si>
  <si>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</si>
  <si>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</si>
  <si>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</si>
  <si>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</si>
  <si>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</si>
  <si>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</si>
  <si>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</si>
  <si>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</si>
  <si>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</si>
  <si>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</si>
  <si>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</si>
  <si>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</si>
  <si>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</si>
  <si>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</si>
  <si>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</si>
  <si>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</si>
  <si>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</si>
  <si>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</si>
  <si>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</si>
  <si>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</si>
  <si>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</si>
  <si>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PROCESOS DE MANUFACTURA</t>
  </si>
  <si>
    <t>IEME</t>
  </si>
  <si>
    <t>TALLER DE ETICA</t>
  </si>
  <si>
    <t>PROCESOS DE FABRICACIÓN</t>
  </si>
  <si>
    <t>302-A</t>
  </si>
  <si>
    <t>302-B</t>
  </si>
  <si>
    <t>101-B</t>
  </si>
  <si>
    <t>401-A</t>
  </si>
  <si>
    <t>311-B</t>
  </si>
  <si>
    <t>311-A</t>
  </si>
  <si>
    <t>ELECTROMECANICA</t>
  </si>
  <si>
    <t>IIND</t>
  </si>
  <si>
    <t>IMCT</t>
  </si>
  <si>
    <t>JUAN CARLOS CÁRDENAS TUFIÑO</t>
  </si>
  <si>
    <t>ESTEBAN DOMÍNGUEZ FISCAL</t>
  </si>
  <si>
    <t>SEPTIEMBRE 2022-ENERO 2023.</t>
  </si>
  <si>
    <t>ELECTROMECÁNICA</t>
  </si>
  <si>
    <t>S/E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</si>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</sst>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8" zoomScale="85" zoomScaleNormal="85" zoomScaleSheetLayoutView="100" workbookViewId="0">
      <selection activeCell="G14" sqref="G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46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4</v>
      </c>
      <c r="C8" s="28"/>
      <c r="D8" s="14" t="s">
        <v>5</v>
      </c>
      <c r="E8" s="5">
        <v>6</v>
      </c>
      <c r="G8" s="4" t="s">
        <v>6</v>
      </c>
      <c r="H8" s="5">
        <v>4</v>
      </c>
      <c r="I8" s="34" t="s">
        <v>7</v>
      </c>
      <c r="J8" s="34"/>
      <c r="K8" s="34"/>
      <c r="L8" s="28" t="s">
        <v>45</v>
      </c>
      <c r="M8" s="28"/>
      <c r="N8" s="28"/>
    </row>
    <row r="10" spans="1:14" x14ac:dyDescent="0.25">
      <c r="A10" s="4" t="s">
        <v>8</v>
      </c>
      <c r="B10" s="28" t="s">
        <v>43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">
        <v>30</v>
      </c>
      <c r="B14" s="9" t="s">
        <v>47</v>
      </c>
      <c r="C14" s="9" t="s">
        <v>34</v>
      </c>
      <c r="D14" s="9" t="s">
        <v>31</v>
      </c>
      <c r="E14" s="9">
        <v>35</v>
      </c>
      <c r="F14" s="9"/>
      <c r="G14" s="9"/>
      <c r="H14" s="10"/>
      <c r="I14" s="9">
        <f t="shared" ref="I14:I19" si="0">(E14-SUM(F14:G14))-K14</f>
        <v>35</v>
      </c>
      <c r="J14" s="10"/>
      <c r="K14" s="9">
        <v>0</v>
      </c>
      <c r="L14" s="10">
        <f t="shared" ref="L14:L19" si="1">K14/E14</f>
        <v>0</v>
      </c>
      <c r="M14" s="9"/>
      <c r="N14" s="15"/>
    </row>
    <row r="15" spans="1:14" s="11" customFormat="1" ht="26.4" x14ac:dyDescent="0.25">
      <c r="A15" s="9" t="s">
        <v>30</v>
      </c>
      <c r="B15" s="9" t="s">
        <v>47</v>
      </c>
      <c r="C15" s="9" t="s">
        <v>35</v>
      </c>
      <c r="D15" s="9" t="s">
        <v>31</v>
      </c>
      <c r="E15" s="9">
        <v>25</v>
      </c>
      <c r="F15" s="9"/>
      <c r="G15" s="9"/>
      <c r="H15" s="10"/>
      <c r="I15" s="9">
        <f t="shared" si="0"/>
        <v>25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ht="26.4" x14ac:dyDescent="0.25">
      <c r="A16" s="9" t="s">
        <v>32</v>
      </c>
      <c r="B16" s="9" t="s">
        <v>47</v>
      </c>
      <c r="C16" s="9" t="s">
        <v>36</v>
      </c>
      <c r="D16" s="9" t="s">
        <v>41</v>
      </c>
      <c r="E16" s="9">
        <v>30</v>
      </c>
      <c r="F16" s="9"/>
      <c r="G16" s="9"/>
      <c r="H16" s="10"/>
      <c r="I16" s="9">
        <f t="shared" si="0"/>
        <v>30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ht="26.4" x14ac:dyDescent="0.25">
      <c r="A17" s="9" t="s">
        <v>33</v>
      </c>
      <c r="B17" s="9" t="s">
        <v>47</v>
      </c>
      <c r="C17" s="9" t="s">
        <v>37</v>
      </c>
      <c r="D17" s="9" t="s">
        <v>41</v>
      </c>
      <c r="E17" s="9">
        <v>8</v>
      </c>
      <c r="F17" s="9"/>
      <c r="G17" s="9"/>
      <c r="H17" s="10"/>
      <c r="I17" s="9">
        <f t="shared" si="0"/>
        <v>8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ht="26.4" x14ac:dyDescent="0.25">
      <c r="A18" s="9" t="s">
        <v>33</v>
      </c>
      <c r="B18" s="9" t="s">
        <v>47</v>
      </c>
      <c r="C18" s="9" t="s">
        <v>38</v>
      </c>
      <c r="D18" s="9" t="s">
        <v>42</v>
      </c>
      <c r="E18" s="9">
        <v>18</v>
      </c>
      <c r="F18" s="9"/>
      <c r="G18" s="9"/>
      <c r="H18" s="10"/>
      <c r="I18" s="9">
        <f t="shared" si="0"/>
        <v>18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ht="26.4" x14ac:dyDescent="0.25">
      <c r="A19" s="9" t="s">
        <v>33</v>
      </c>
      <c r="B19" s="9" t="s">
        <v>47</v>
      </c>
      <c r="C19" s="9" t="s">
        <v>39</v>
      </c>
      <c r="D19" s="9" t="s">
        <v>42</v>
      </c>
      <c r="E19" s="9">
        <v>19</v>
      </c>
      <c r="F19" s="9"/>
      <c r="G19" s="9"/>
      <c r="H19" s="10"/>
      <c r="I19" s="9">
        <f t="shared" si="0"/>
        <v>19</v>
      </c>
      <c r="J19" s="10"/>
      <c r="K19" s="9">
        <v>0</v>
      </c>
      <c r="L19" s="10">
        <f t="shared" si="1"/>
        <v>0</v>
      </c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>
        <f t="shared" ref="I20:I28" si="2">(E20-SUM(F20:G20))-K20</f>
        <v>0</v>
      </c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>
        <f t="shared" si="2"/>
        <v>0</v>
      </c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>
        <f t="shared" si="2"/>
        <v>0</v>
      </c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>
        <f t="shared" si="2"/>
        <v>0</v>
      </c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>
        <f t="shared" si="2"/>
        <v>0</v>
      </c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>
        <f t="shared" si="2"/>
        <v>0</v>
      </c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>
        <f t="shared" si="2"/>
        <v>0</v>
      </c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>
        <f t="shared" si="2"/>
        <v>0</v>
      </c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135</v>
      </c>
      <c r="F28" s="17">
        <f>SUM(F14:F27)</f>
        <v>0</v>
      </c>
      <c r="G28" s="17">
        <f>SUM(G14:G27)</f>
        <v>0</v>
      </c>
      <c r="H28" s="18"/>
      <c r="I28" s="17">
        <f t="shared" si="2"/>
        <v>135</v>
      </c>
      <c r="J28" s="18"/>
      <c r="K28" s="17">
        <f>SUM(K14:K27)</f>
        <v>0</v>
      </c>
      <c r="L28" s="18">
        <f t="shared" ref="L28" si="3">K28/E28</f>
        <v>0</v>
      </c>
      <c r="M28" s="17"/>
      <c r="N28" s="19"/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JUAN CARLOS CÁRDENAS TUFIÑO</v>
      </c>
      <c r="C37" s="22"/>
      <c r="D37" s="22"/>
      <c r="E37" s="13"/>
      <c r="F37" s="13"/>
      <c r="G37" s="22" t="s">
        <v>44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61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1" zoomScale="85" zoomScaleNormal="85" zoomScaleSheetLayoutView="100" workbookViewId="0">
      <selection activeCell="F14" sqref="F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46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SEPTIEMBRE 2022-ENERO 2023.</v>
      </c>
      <c r="M8" s="28"/>
      <c r="N8" s="28"/>
    </row>
    <row r="10" spans="1:14" x14ac:dyDescent="0.25">
      <c r="A10" s="4" t="s">
        <v>8</v>
      </c>
      <c r="B10" s="28" t="str">
        <f>'1'!B10</f>
        <v>JUAN CARLOS CÁRDENAS TUFIÑO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PROCESOS DE MANUFACTURA</v>
      </c>
      <c r="B14" s="9" t="s">
        <v>47</v>
      </c>
      <c r="C14" s="9" t="str">
        <f>'1'!C14</f>
        <v>302-A</v>
      </c>
      <c r="D14" s="9" t="str">
        <f>'1'!D14</f>
        <v>IEME</v>
      </c>
      <c r="E14" s="9">
        <f>'1'!E14</f>
        <v>35</v>
      </c>
      <c r="F14" s="9"/>
      <c r="G14" s="9"/>
      <c r="H14" s="10"/>
      <c r="I14" s="9">
        <f t="shared" ref="I14:I19" si="0">(E14-SUM(F14:G14))-K14</f>
        <v>35</v>
      </c>
      <c r="J14" s="10"/>
      <c r="K14" s="9">
        <v>0</v>
      </c>
      <c r="L14" s="10">
        <f t="shared" ref="L14:L19" si="1">K14/E14</f>
        <v>0</v>
      </c>
      <c r="M14" s="9"/>
      <c r="N14" s="15"/>
    </row>
    <row r="15" spans="1:14" s="11" customFormat="1" ht="26.4" x14ac:dyDescent="0.25">
      <c r="A15" s="9" t="str">
        <f>'1'!A15</f>
        <v>PROCESOS DE MANUFACTURA</v>
      </c>
      <c r="B15" s="9" t="s">
        <v>47</v>
      </c>
      <c r="C15" s="9" t="str">
        <f>'1'!C15</f>
        <v>302-B</v>
      </c>
      <c r="D15" s="9" t="str">
        <f>'1'!D15</f>
        <v>IEME</v>
      </c>
      <c r="E15" s="9">
        <f>'1'!E15</f>
        <v>25</v>
      </c>
      <c r="F15" s="9"/>
      <c r="G15" s="9"/>
      <c r="H15" s="10"/>
      <c r="I15" s="9">
        <f t="shared" si="0"/>
        <v>25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ht="26.4" x14ac:dyDescent="0.25">
      <c r="A16" s="9" t="str">
        <f>'1'!A16</f>
        <v>TALLER DE ETICA</v>
      </c>
      <c r="B16" s="9" t="s">
        <v>47</v>
      </c>
      <c r="C16" s="9" t="str">
        <f>'1'!C16</f>
        <v>101-B</v>
      </c>
      <c r="D16" s="9" t="str">
        <f>'1'!D16</f>
        <v>IIND</v>
      </c>
      <c r="E16" s="9">
        <f>'1'!E16</f>
        <v>30</v>
      </c>
      <c r="F16" s="9"/>
      <c r="G16" s="9"/>
      <c r="H16" s="10"/>
      <c r="I16" s="9">
        <f t="shared" si="0"/>
        <v>30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ht="26.4" x14ac:dyDescent="0.25">
      <c r="A17" s="9" t="str">
        <f>'1'!A17</f>
        <v>PROCESOS DE FABRICACIÓN</v>
      </c>
      <c r="B17" s="9" t="s">
        <v>47</v>
      </c>
      <c r="C17" s="9" t="str">
        <f>'1'!C17</f>
        <v>401-A</v>
      </c>
      <c r="D17" s="9" t="str">
        <f>'1'!D17</f>
        <v>IIND</v>
      </c>
      <c r="E17" s="9">
        <f>'1'!E17</f>
        <v>8</v>
      </c>
      <c r="F17" s="9"/>
      <c r="G17" s="9"/>
      <c r="H17" s="10"/>
      <c r="I17" s="9">
        <f t="shared" si="0"/>
        <v>8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ht="26.4" x14ac:dyDescent="0.25">
      <c r="A18" s="9" t="str">
        <f>'1'!A18</f>
        <v>PROCESOS DE FABRICACIÓN</v>
      </c>
      <c r="B18" s="9" t="s">
        <v>47</v>
      </c>
      <c r="C18" s="9" t="str">
        <f>'1'!C18</f>
        <v>311-B</v>
      </c>
      <c r="D18" s="9" t="str">
        <f>'1'!D18</f>
        <v>IMCT</v>
      </c>
      <c r="E18" s="9">
        <f>'1'!E18</f>
        <v>18</v>
      </c>
      <c r="F18" s="9"/>
      <c r="G18" s="9"/>
      <c r="H18" s="10"/>
      <c r="I18" s="9">
        <f t="shared" si="0"/>
        <v>18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ht="26.4" x14ac:dyDescent="0.25">
      <c r="A19" s="9" t="str">
        <f>'1'!A19</f>
        <v>PROCESOS DE FABRICACIÓN</v>
      </c>
      <c r="B19" s="9" t="s">
        <v>47</v>
      </c>
      <c r="C19" s="9" t="str">
        <f>'1'!C19</f>
        <v>311-A</v>
      </c>
      <c r="D19" s="9" t="str">
        <f>'1'!D19</f>
        <v>IMCT</v>
      </c>
      <c r="E19" s="9">
        <f>'1'!E19</f>
        <v>19</v>
      </c>
      <c r="F19" s="9"/>
      <c r="G19" s="9"/>
      <c r="H19" s="10"/>
      <c r="I19" s="9">
        <f t="shared" si="0"/>
        <v>19</v>
      </c>
      <c r="J19" s="10"/>
      <c r="K19" s="9">
        <v>0</v>
      </c>
      <c r="L19" s="10">
        <f t="shared" si="1"/>
        <v>0</v>
      </c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>
        <f t="shared" ref="I20:I27" si="2">(E20-SUM(F20:G20))-K20</f>
        <v>0</v>
      </c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>
        <f t="shared" si="2"/>
        <v>0</v>
      </c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>
        <f t="shared" si="2"/>
        <v>0</v>
      </c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>
        <f t="shared" si="2"/>
        <v>0</v>
      </c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>
        <f t="shared" si="2"/>
        <v>0</v>
      </c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>
        <f t="shared" si="2"/>
        <v>0</v>
      </c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>
        <f t="shared" si="2"/>
        <v>0</v>
      </c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>
        <f t="shared" si="2"/>
        <v>0</v>
      </c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3">(E28-SUM(F28:G28))-K28</f>
        <v>135</v>
      </c>
      <c r="J28" s="18">
        <f t="shared" ref="J28" si="4">I28/E28</f>
        <v>1</v>
      </c>
      <c r="K28" s="17">
        <f>SUM(K14:K27)</f>
        <v>0</v>
      </c>
      <c r="L28" s="18">
        <f t="shared" ref="L28" si="5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JUAN CARLOS CÁRDENAS TUFIÑO</v>
      </c>
      <c r="C37" s="22"/>
      <c r="D37" s="22"/>
      <c r="E37" s="13"/>
      <c r="F37" s="13"/>
      <c r="G37" s="22" t="s">
        <v>44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A22" zoomScale="85" zoomScaleNormal="85" zoomScaleSheetLayoutView="100" workbookViewId="0">
      <selection activeCell="B26" sqref="B2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46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SEPTIEMBRE 2022-ENERO 2023.</v>
      </c>
      <c r="M8" s="28"/>
      <c r="N8" s="28"/>
    </row>
    <row r="10" spans="1:14" x14ac:dyDescent="0.25">
      <c r="A10" s="4" t="s">
        <v>8</v>
      </c>
      <c r="B10" s="28" t="s">
        <v>43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PROCESOS DE MANUFACTURA</v>
      </c>
      <c r="B14" s="9" t="s">
        <v>21</v>
      </c>
      <c r="C14" s="9" t="str">
        <f>'1'!C14</f>
        <v>302-A</v>
      </c>
      <c r="D14" s="9" t="str">
        <f>'1'!D14</f>
        <v>IEME</v>
      </c>
      <c r="E14" s="9">
        <f>'1'!E14</f>
        <v>35</v>
      </c>
      <c r="F14" s="9">
        <v>35</v>
      </c>
      <c r="G14" s="9"/>
      <c r="H14" s="10"/>
      <c r="I14" s="9">
        <f t="shared" ref="I14:I25" si="0">(E14-SUM(F14:G14))-K14</f>
        <v>0</v>
      </c>
      <c r="J14" s="10"/>
      <c r="K14" s="9">
        <v>0</v>
      </c>
      <c r="L14" s="10">
        <f t="shared" ref="L14:L25" si="1">K14/E14</f>
        <v>0</v>
      </c>
      <c r="M14" s="9"/>
      <c r="N14" s="15"/>
    </row>
    <row r="15" spans="1:14" s="11" customFormat="1" ht="26.4" x14ac:dyDescent="0.25">
      <c r="A15" s="9" t="str">
        <f>'1'!A15</f>
        <v>PROCESOS DE MANUFACTURA</v>
      </c>
      <c r="B15" s="9" t="s">
        <v>48</v>
      </c>
      <c r="C15" s="9" t="str">
        <f>'1'!C14</f>
        <v>302-A</v>
      </c>
      <c r="D15" s="9" t="str">
        <f>'1'!D14</f>
        <v>IEME</v>
      </c>
      <c r="E15" s="9">
        <f>'1'!E14</f>
        <v>35</v>
      </c>
      <c r="F15" s="9">
        <v>35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ht="26.4" x14ac:dyDescent="0.25">
      <c r="A16" s="9" t="str">
        <f>'1'!A15</f>
        <v>PROCESOS DE MANUFACTURA</v>
      </c>
      <c r="B16" s="9" t="s">
        <v>21</v>
      </c>
      <c r="C16" s="9" t="str">
        <f>'1'!C15</f>
        <v>302-B</v>
      </c>
      <c r="D16" s="9" t="str">
        <f>'1'!D15</f>
        <v>IEME</v>
      </c>
      <c r="E16" s="9">
        <f>'1'!E15</f>
        <v>25</v>
      </c>
      <c r="F16" s="9">
        <v>25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ht="26.4" x14ac:dyDescent="0.25">
      <c r="A17" s="9" t="str">
        <f>'1'!A15</f>
        <v>PROCESOS DE MANUFACTURA</v>
      </c>
      <c r="B17" s="9" t="s">
        <v>48</v>
      </c>
      <c r="C17" s="9" t="str">
        <f>'1'!C15</f>
        <v>302-B</v>
      </c>
      <c r="D17" s="9" t="str">
        <f>'1'!D15</f>
        <v>IEME</v>
      </c>
      <c r="E17" s="9">
        <f>'1'!E15</f>
        <v>25</v>
      </c>
      <c r="F17" s="9">
        <v>25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ht="26.4" x14ac:dyDescent="0.25">
      <c r="A18" s="9" t="str">
        <f>'1'!A16</f>
        <v>TALLER DE ETICA</v>
      </c>
      <c r="B18" s="9" t="s">
        <v>21</v>
      </c>
      <c r="C18" s="9" t="str">
        <f>'1'!C16</f>
        <v>101-B</v>
      </c>
      <c r="D18" s="9" t="str">
        <f>'1'!D16</f>
        <v>IIND</v>
      </c>
      <c r="E18" s="9">
        <f>'1'!E16</f>
        <v>30</v>
      </c>
      <c r="F18" s="9">
        <v>30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ht="26.4" x14ac:dyDescent="0.25">
      <c r="A19" s="9" t="str">
        <f>'1'!A16</f>
        <v>TALLER DE ETICA</v>
      </c>
      <c r="B19" s="9" t="s">
        <v>48</v>
      </c>
      <c r="C19" s="9" t="str">
        <f>'1'!C16</f>
        <v>101-B</v>
      </c>
      <c r="D19" s="9" t="str">
        <f>'1'!D16</f>
        <v>IIND</v>
      </c>
      <c r="E19" s="9">
        <f>'1'!E16</f>
        <v>30</v>
      </c>
      <c r="F19" s="9">
        <v>30</v>
      </c>
      <c r="G19" s="9"/>
      <c r="H19" s="10"/>
      <c r="I19" s="9">
        <f t="shared" si="0"/>
        <v>0</v>
      </c>
      <c r="J19" s="10"/>
      <c r="K19" s="9">
        <v>0</v>
      </c>
      <c r="L19" s="10">
        <f t="shared" si="1"/>
        <v>0</v>
      </c>
      <c r="M19" s="9"/>
      <c r="N19" s="15"/>
    </row>
    <row r="20" spans="1:14" s="11" customFormat="1" ht="26.4" x14ac:dyDescent="0.25">
      <c r="A20" s="9" t="str">
        <f>'1'!A17</f>
        <v>PROCESOS DE FABRICACIÓN</v>
      </c>
      <c r="B20" s="9" t="s">
        <v>21</v>
      </c>
      <c r="C20" s="9" t="str">
        <f>'1'!C17</f>
        <v>401-A</v>
      </c>
      <c r="D20" s="9" t="str">
        <f>'1'!D17</f>
        <v>IIND</v>
      </c>
      <c r="E20" s="9">
        <f>'1'!E17</f>
        <v>8</v>
      </c>
      <c r="F20" s="9">
        <v>8</v>
      </c>
      <c r="G20" s="9"/>
      <c r="H20" s="10"/>
      <c r="I20" s="9">
        <f t="shared" si="0"/>
        <v>0</v>
      </c>
      <c r="J20" s="10"/>
      <c r="K20" s="9">
        <v>0</v>
      </c>
      <c r="L20" s="10">
        <f t="shared" si="1"/>
        <v>0</v>
      </c>
      <c r="M20" s="9"/>
      <c r="N20" s="15"/>
    </row>
    <row r="21" spans="1:14" s="11" customFormat="1" ht="26.4" x14ac:dyDescent="0.25">
      <c r="A21" s="9" t="str">
        <f>'1'!A17</f>
        <v>PROCESOS DE FABRICACIÓN</v>
      </c>
      <c r="B21" s="9" t="s">
        <v>48</v>
      </c>
      <c r="C21" s="9" t="str">
        <f>'1'!C17</f>
        <v>401-A</v>
      </c>
      <c r="D21" s="9" t="str">
        <f>'1'!D17</f>
        <v>IIND</v>
      </c>
      <c r="E21" s="9">
        <f>'1'!E17</f>
        <v>8</v>
      </c>
      <c r="F21" s="9">
        <v>8</v>
      </c>
      <c r="G21" s="9"/>
      <c r="H21" s="10"/>
      <c r="I21" s="9">
        <f t="shared" si="0"/>
        <v>0</v>
      </c>
      <c r="J21" s="10"/>
      <c r="K21" s="9">
        <v>0</v>
      </c>
      <c r="L21" s="10">
        <f t="shared" si="1"/>
        <v>0</v>
      </c>
      <c r="M21" s="9"/>
      <c r="N21" s="15"/>
    </row>
    <row r="22" spans="1:14" s="11" customFormat="1" ht="26.4" x14ac:dyDescent="0.25">
      <c r="A22" s="9" t="str">
        <f>'1'!A18</f>
        <v>PROCESOS DE FABRICACIÓN</v>
      </c>
      <c r="B22" s="9" t="s">
        <v>21</v>
      </c>
      <c r="C22" s="9" t="str">
        <f>'1'!C18</f>
        <v>311-B</v>
      </c>
      <c r="D22" s="9" t="str">
        <f>'1'!D18</f>
        <v>IMCT</v>
      </c>
      <c r="E22" s="9">
        <f>'1'!E18</f>
        <v>18</v>
      </c>
      <c r="F22" s="9">
        <v>18</v>
      </c>
      <c r="G22" s="9"/>
      <c r="H22" s="10"/>
      <c r="I22" s="9">
        <f t="shared" si="0"/>
        <v>0</v>
      </c>
      <c r="J22" s="10"/>
      <c r="K22" s="9">
        <v>0</v>
      </c>
      <c r="L22" s="10">
        <f t="shared" si="1"/>
        <v>0</v>
      </c>
      <c r="M22" s="9"/>
      <c r="N22" s="15"/>
    </row>
    <row r="23" spans="1:14" s="11" customFormat="1" ht="26.4" x14ac:dyDescent="0.25">
      <c r="A23" s="9" t="str">
        <f>'1'!A18</f>
        <v>PROCESOS DE FABRICACIÓN</v>
      </c>
      <c r="B23" s="9" t="s">
        <v>48</v>
      </c>
      <c r="C23" s="9" t="str">
        <f>'1'!C18</f>
        <v>311-B</v>
      </c>
      <c r="D23" s="9" t="str">
        <f>'1'!D18</f>
        <v>IMCT</v>
      </c>
      <c r="E23" s="9">
        <f>'1'!E18</f>
        <v>18</v>
      </c>
      <c r="F23" s="9">
        <v>18</v>
      </c>
      <c r="G23" s="9"/>
      <c r="H23" s="10"/>
      <c r="I23" s="9">
        <f t="shared" si="0"/>
        <v>0</v>
      </c>
      <c r="J23" s="10"/>
      <c r="K23" s="9">
        <v>0</v>
      </c>
      <c r="L23" s="10">
        <f t="shared" si="1"/>
        <v>0</v>
      </c>
      <c r="M23" s="9"/>
      <c r="N23" s="15"/>
    </row>
    <row r="24" spans="1:14" s="11" customFormat="1" ht="26.4" x14ac:dyDescent="0.25">
      <c r="A24" s="9" t="str">
        <f>'1'!A19</f>
        <v>PROCESOS DE FABRICACIÓN</v>
      </c>
      <c r="B24" s="9" t="s">
        <v>21</v>
      </c>
      <c r="C24" s="9" t="str">
        <f>'1'!C19</f>
        <v>311-A</v>
      </c>
      <c r="D24" s="9" t="str">
        <f>'1'!D19</f>
        <v>IMCT</v>
      </c>
      <c r="E24" s="9">
        <f>'1'!E19</f>
        <v>19</v>
      </c>
      <c r="F24" s="9">
        <v>19</v>
      </c>
      <c r="G24" s="9"/>
      <c r="H24" s="10"/>
      <c r="I24" s="9">
        <f t="shared" si="0"/>
        <v>0</v>
      </c>
      <c r="J24" s="10"/>
      <c r="K24" s="9">
        <v>0</v>
      </c>
      <c r="L24" s="10">
        <f t="shared" si="1"/>
        <v>0</v>
      </c>
      <c r="M24" s="9"/>
      <c r="N24" s="15"/>
    </row>
    <row r="25" spans="1:14" s="11" customFormat="1" ht="26.4" x14ac:dyDescent="0.25">
      <c r="A25" s="9" t="str">
        <f>'1'!A19</f>
        <v>PROCESOS DE FABRICACIÓN</v>
      </c>
      <c r="B25" s="9" t="s">
        <v>48</v>
      </c>
      <c r="C25" s="9" t="str">
        <f>'1'!C19</f>
        <v>311-A</v>
      </c>
      <c r="D25" s="9" t="str">
        <f>'1'!D19</f>
        <v>IMCT</v>
      </c>
      <c r="E25" s="9">
        <f>'1'!E19</f>
        <v>19</v>
      </c>
      <c r="F25" s="9">
        <v>19</v>
      </c>
      <c r="G25" s="9"/>
      <c r="H25" s="10"/>
      <c r="I25" s="9">
        <f t="shared" si="0"/>
        <v>0</v>
      </c>
      <c r="J25" s="10"/>
      <c r="K25" s="9">
        <v>0</v>
      </c>
      <c r="L25" s="10">
        <f t="shared" si="1"/>
        <v>0</v>
      </c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270</v>
      </c>
      <c r="F28" s="17">
        <f>SUM(F14:F27)</f>
        <v>270</v>
      </c>
      <c r="G28" s="17">
        <f>SUM(G14:G27)</f>
        <v>0</v>
      </c>
      <c r="H28" s="18">
        <f>SUM(F28:G28)/E28</f>
        <v>1</v>
      </c>
      <c r="I28" s="17">
        <f t="shared" ref="I28" si="2">(E28-SUM(F28:G28))-K28</f>
        <v>0</v>
      </c>
      <c r="J28" s="18">
        <f t="shared" ref="J28" si="3">I28/E28</f>
        <v>0</v>
      </c>
      <c r="K28" s="17">
        <f>SUM(K14:K27)</f>
        <v>0</v>
      </c>
      <c r="L28" s="18">
        <f t="shared" ref="L28" si="4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JUAN CARLOS CÁRDENAS TUFIÑO</v>
      </c>
      <c r="C37" s="22"/>
      <c r="D37" s="22"/>
      <c r="E37" s="13"/>
      <c r="F37" s="13"/>
      <c r="G37" s="22" t="s">
        <v>44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8" zoomScale="85" zoomScaleNormal="85" zoomScaleSheetLayoutView="100" workbookViewId="0">
      <selection activeCell="G14" sqref="G14:L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46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SEPTIEMBRE 2022-ENERO 2023.</v>
      </c>
      <c r="M8" s="28"/>
      <c r="N8" s="28"/>
    </row>
    <row r="10" spans="1:14" x14ac:dyDescent="0.25">
      <c r="A10" s="4" t="s">
        <v>8</v>
      </c>
      <c r="B10" s="28" t="str">
        <f>'1'!B10</f>
        <v>JUAN CARLOS CÁRDENAS TUFIÑO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PROCESOS DE MANUFACTURA</v>
      </c>
      <c r="B14" s="9"/>
      <c r="C14" s="9" t="str">
        <f>'1'!C14</f>
        <v>302-A</v>
      </c>
      <c r="D14" s="9" t="str">
        <f>'1'!D14</f>
        <v>IEME</v>
      </c>
      <c r="E14" s="9">
        <f>'1'!E14</f>
        <v>35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6.4" x14ac:dyDescent="0.25">
      <c r="A15" s="9" t="str">
        <f>'1'!A15</f>
        <v>PROCESOS DE MANUFACTURA</v>
      </c>
      <c r="B15" s="9"/>
      <c r="C15" s="9" t="str">
        <f>'1'!C15</f>
        <v>302-B</v>
      </c>
      <c r="D15" s="9" t="str">
        <f>'1'!D15</f>
        <v>IEME</v>
      </c>
      <c r="E15" s="9">
        <f>'1'!E15</f>
        <v>25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6.4" x14ac:dyDescent="0.25">
      <c r="A16" s="9" t="str">
        <f>'1'!A16</f>
        <v>TALLER DE ETICA</v>
      </c>
      <c r="B16" s="9"/>
      <c r="C16" s="9" t="str">
        <f>'1'!C16</f>
        <v>101-B</v>
      </c>
      <c r="D16" s="9" t="str">
        <f>'1'!D16</f>
        <v>IIND</v>
      </c>
      <c r="E16" s="9">
        <f>'1'!E16</f>
        <v>30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6.4" x14ac:dyDescent="0.25">
      <c r="A17" s="9" t="str">
        <f>'1'!A17</f>
        <v>PROCESOS DE FABRICACIÓN</v>
      </c>
      <c r="B17" s="9"/>
      <c r="C17" s="9" t="str">
        <f>'1'!C17</f>
        <v>401-A</v>
      </c>
      <c r="D17" s="9" t="str">
        <f>'1'!D17</f>
        <v>IIND</v>
      </c>
      <c r="E17" s="9">
        <f>'1'!E17</f>
        <v>8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6.4" x14ac:dyDescent="0.25">
      <c r="A18" s="9" t="str">
        <f>'1'!A18</f>
        <v>PROCESOS DE FABRICACIÓN</v>
      </c>
      <c r="B18" s="9"/>
      <c r="C18" s="9" t="str">
        <f>'1'!C18</f>
        <v>311-B</v>
      </c>
      <c r="D18" s="9" t="str">
        <f>'1'!D18</f>
        <v>IMCT</v>
      </c>
      <c r="E18" s="9">
        <f>'1'!E18</f>
        <v>18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ht="26.4" x14ac:dyDescent="0.25">
      <c r="A19" s="9" t="str">
        <f>'1'!A19</f>
        <v>PROCESOS DE FABRICACIÓN</v>
      </c>
      <c r="B19" s="9"/>
      <c r="C19" s="9" t="str">
        <f>'1'!C19</f>
        <v>311-A</v>
      </c>
      <c r="D19" s="9" t="str">
        <f>'1'!D19</f>
        <v>IMCT</v>
      </c>
      <c r="E19" s="9">
        <f>'1'!E19</f>
        <v>19</v>
      </c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135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JUAN CARLOS CÁRDENAS TUFIÑO</v>
      </c>
      <c r="C37" s="22"/>
      <c r="D37" s="22"/>
      <c r="E37" s="13"/>
      <c r="F37" s="13"/>
      <c r="G37" s="22" t="s">
        <v>44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69" zoomScaleNormal="120" zoomScaleSheetLayoutView="100" workbookViewId="0">
      <selection activeCell="F14" sqref="F14:F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40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1</v>
      </c>
      <c r="C8" s="28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SEPTIEMBRE 2022-ENERO 2023.</v>
      </c>
      <c r="M8" s="28"/>
      <c r="N8" s="28"/>
    </row>
    <row r="10" spans="1:14" x14ac:dyDescent="0.25">
      <c r="A10" s="4" t="s">
        <v>8</v>
      </c>
      <c r="B10" s="28" t="str">
        <f>'1'!B10</f>
        <v>JUAN CARLOS CÁRDENAS TUFIÑO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">
        <v>30</v>
      </c>
      <c r="B14" s="9"/>
      <c r="C14" s="9" t="s">
        <v>34</v>
      </c>
      <c r="D14" s="9" t="s">
        <v>31</v>
      </c>
      <c r="E14" s="9">
        <v>35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6.4" x14ac:dyDescent="0.25">
      <c r="A15" s="9" t="s">
        <v>30</v>
      </c>
      <c r="B15" s="9"/>
      <c r="C15" s="9" t="s">
        <v>35</v>
      </c>
      <c r="D15" s="9" t="s">
        <v>31</v>
      </c>
      <c r="E15" s="9">
        <v>25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6.4" x14ac:dyDescent="0.25">
      <c r="A16" s="9" t="s">
        <v>32</v>
      </c>
      <c r="B16" s="9"/>
      <c r="C16" s="9" t="s">
        <v>36</v>
      </c>
      <c r="D16" s="9" t="s">
        <v>41</v>
      </c>
      <c r="E16" s="9">
        <v>30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6.4" x14ac:dyDescent="0.25">
      <c r="A17" s="9" t="s">
        <v>33</v>
      </c>
      <c r="B17" s="9"/>
      <c r="C17" s="9" t="s">
        <v>37</v>
      </c>
      <c r="D17" s="9" t="s">
        <v>41</v>
      </c>
      <c r="E17" s="9">
        <v>8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6.4" x14ac:dyDescent="0.25">
      <c r="A18" s="9" t="s">
        <v>33</v>
      </c>
      <c r="B18" s="9"/>
      <c r="C18" s="9" t="s">
        <v>38</v>
      </c>
      <c r="D18" s="9" t="s">
        <v>42</v>
      </c>
      <c r="E18" s="9">
        <v>18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ht="26.4" x14ac:dyDescent="0.25">
      <c r="A19" s="9" t="s">
        <v>33</v>
      </c>
      <c r="B19" s="9"/>
      <c r="C19" s="9" t="s">
        <v>39</v>
      </c>
      <c r="D19" s="9" t="s">
        <v>42</v>
      </c>
      <c r="E19" s="9">
        <v>19</v>
      </c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135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JUAN CARLOS CÁRDENAS TUFIÑO</v>
      </c>
      <c r="C37" s="22"/>
      <c r="D37" s="22"/>
      <c r="E37" s="13"/>
      <c r="F37" s="13"/>
      <c r="G37" s="22" t="s">
        <v>44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anonimo Cochi</cp:lastModifiedBy>
  <cp:revision/>
  <cp:lastPrinted>2022-10-19T05:00:26Z</cp:lastPrinted>
  <dcterms:created xsi:type="dcterms:W3CDTF">2021-11-22T14:45:25Z</dcterms:created>
  <dcterms:modified xsi:type="dcterms:W3CDTF">2022-11-30T13:23:23Z</dcterms:modified>
</cp:coreProperties>
</file>