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naisa\Downloads\"/>
    </mc:Choice>
  </mc:AlternateContent>
  <xr:revisionPtr revIDLastSave="0" documentId="13_ncr:1_{15AA77E3-9982-43E2-A471-B239EF98762B}" xr6:coauthVersionLast="47" xr6:coauthVersionMax="47" xr10:uidLastSave="{00000000-0000-0000-0000-000000000000}"/>
  <bookViews>
    <workbookView xWindow="2856" yWindow="2856" windowWidth="17280" windowHeight="8964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'4'!$A$1:$N$51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24" l="1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I15" i="24" s="1"/>
  <c r="L14" i="24"/>
  <c r="I37" i="24"/>
  <c r="I34" i="24"/>
  <c r="I32" i="24"/>
  <c r="I31" i="24"/>
  <c r="I30" i="24"/>
  <c r="I29" i="24"/>
  <c r="I26" i="24"/>
  <c r="I24" i="24"/>
  <c r="I23" i="24"/>
  <c r="I22" i="24"/>
  <c r="I21" i="24"/>
  <c r="I18" i="24"/>
  <c r="I16" i="24"/>
  <c r="H37" i="24"/>
  <c r="H36" i="24"/>
  <c r="I36" i="24" s="1"/>
  <c r="H35" i="24"/>
  <c r="I35" i="24" s="1"/>
  <c r="H34" i="24"/>
  <c r="H33" i="24"/>
  <c r="I33" i="24" s="1"/>
  <c r="H32" i="24"/>
  <c r="H31" i="24"/>
  <c r="H30" i="24"/>
  <c r="H29" i="24"/>
  <c r="H28" i="24"/>
  <c r="I28" i="24" s="1"/>
  <c r="H27" i="24"/>
  <c r="I27" i="24" s="1"/>
  <c r="H26" i="24"/>
  <c r="H25" i="24"/>
  <c r="I25" i="24" s="1"/>
  <c r="H24" i="24"/>
  <c r="H23" i="24"/>
  <c r="H22" i="24"/>
  <c r="H21" i="24"/>
  <c r="H20" i="24"/>
  <c r="I20" i="24" s="1"/>
  <c r="H19" i="24"/>
  <c r="I19" i="24" s="1"/>
  <c r="H18" i="24"/>
  <c r="H17" i="24"/>
  <c r="I17" i="24" s="1"/>
  <c r="H16" i="24"/>
  <c r="H15" i="24"/>
  <c r="H14" i="24"/>
  <c r="I14" i="24" s="1"/>
  <c r="E37" i="24"/>
  <c r="E36" i="24"/>
  <c r="E35" i="24"/>
  <c r="E34" i="24"/>
  <c r="D37" i="24"/>
  <c r="D36" i="24"/>
  <c r="D35" i="24"/>
  <c r="D34" i="24"/>
  <c r="C37" i="24"/>
  <c r="C36" i="24"/>
  <c r="C35" i="24"/>
  <c r="C34" i="24"/>
  <c r="A37" i="24"/>
  <c r="A36" i="24"/>
  <c r="A35" i="24"/>
  <c r="A34" i="24"/>
  <c r="E32" i="24"/>
  <c r="E31" i="24"/>
  <c r="E30" i="24"/>
  <c r="E29" i="24"/>
  <c r="D32" i="24"/>
  <c r="D31" i="24"/>
  <c r="D30" i="24"/>
  <c r="D29" i="24"/>
  <c r="D28" i="24"/>
  <c r="C32" i="24"/>
  <c r="C31" i="24"/>
  <c r="C30" i="24"/>
  <c r="C29" i="24"/>
  <c r="A32" i="24"/>
  <c r="A31" i="24"/>
  <c r="A30" i="24"/>
  <c r="A29" i="24"/>
  <c r="E27" i="24"/>
  <c r="E26" i="24"/>
  <c r="E25" i="24"/>
  <c r="D27" i="24"/>
  <c r="D26" i="24"/>
  <c r="D25" i="24"/>
  <c r="C27" i="24"/>
  <c r="C26" i="24"/>
  <c r="C25" i="24"/>
  <c r="A27" i="24"/>
  <c r="A26" i="24"/>
  <c r="A25" i="24"/>
  <c r="E23" i="24"/>
  <c r="D23" i="24"/>
  <c r="A23" i="24"/>
  <c r="C23" i="24"/>
  <c r="E21" i="24"/>
  <c r="E20" i="24"/>
  <c r="E19" i="24"/>
  <c r="D21" i="24"/>
  <c r="D20" i="24"/>
  <c r="D19" i="24"/>
  <c r="A21" i="24"/>
  <c r="A20" i="24"/>
  <c r="A19" i="24"/>
  <c r="C21" i="24"/>
  <c r="C20" i="24"/>
  <c r="C19" i="24"/>
  <c r="E17" i="24"/>
  <c r="E16" i="24"/>
  <c r="E15" i="24"/>
  <c r="D17" i="24"/>
  <c r="D16" i="24"/>
  <c r="D15" i="24"/>
  <c r="C17" i="24"/>
  <c r="C16" i="24"/>
  <c r="C15" i="24"/>
  <c r="A17" i="24"/>
  <c r="A16" i="24"/>
  <c r="A15" i="24"/>
  <c r="F28" i="23"/>
  <c r="L25" i="23"/>
  <c r="L24" i="23"/>
  <c r="L21" i="23"/>
  <c r="L20" i="23"/>
  <c r="L17" i="23"/>
  <c r="L16" i="23"/>
  <c r="L15" i="23"/>
  <c r="L14" i="23"/>
  <c r="I25" i="23"/>
  <c r="I24" i="23"/>
  <c r="I23" i="23"/>
  <c r="I21" i="23"/>
  <c r="I20" i="23"/>
  <c r="I16" i="23"/>
  <c r="I15" i="23"/>
  <c r="I14" i="23"/>
  <c r="E25" i="23"/>
  <c r="D25" i="23"/>
  <c r="C25" i="23"/>
  <c r="A25" i="23"/>
  <c r="E24" i="23"/>
  <c r="D24" i="23"/>
  <c r="C24" i="23"/>
  <c r="A24" i="23"/>
  <c r="E23" i="23"/>
  <c r="L23" i="23" s="1"/>
  <c r="D23" i="23"/>
  <c r="C23" i="23"/>
  <c r="A23" i="23"/>
  <c r="E22" i="23"/>
  <c r="L22" i="23" s="1"/>
  <c r="D22" i="23"/>
  <c r="C22" i="23"/>
  <c r="A22" i="23"/>
  <c r="E21" i="23"/>
  <c r="D21" i="23"/>
  <c r="C21" i="23"/>
  <c r="A21" i="23"/>
  <c r="E20" i="23"/>
  <c r="D20" i="23"/>
  <c r="C20" i="23"/>
  <c r="A20" i="23"/>
  <c r="E19" i="23"/>
  <c r="L19" i="23" s="1"/>
  <c r="D19" i="23"/>
  <c r="C19" i="23"/>
  <c r="A19" i="23"/>
  <c r="E18" i="23"/>
  <c r="L18" i="23" s="1"/>
  <c r="D18" i="23"/>
  <c r="C18" i="23"/>
  <c r="A18" i="23"/>
  <c r="E17" i="23"/>
  <c r="I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I27" i="22"/>
  <c r="I26" i="22"/>
  <c r="I25" i="22"/>
  <c r="I24" i="22"/>
  <c r="I23" i="22"/>
  <c r="I22" i="22"/>
  <c r="I21" i="22"/>
  <c r="I20" i="22"/>
  <c r="L19" i="22"/>
  <c r="I19" i="22"/>
  <c r="L18" i="22"/>
  <c r="I18" i="22"/>
  <c r="L17" i="22"/>
  <c r="I17" i="22"/>
  <c r="I16" i="22"/>
  <c r="L15" i="22"/>
  <c r="I15" i="22"/>
  <c r="L14" i="22"/>
  <c r="I14" i="22"/>
  <c r="H8" i="25"/>
  <c r="E8" i="25"/>
  <c r="B10" i="25"/>
  <c r="B37" i="25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42" i="24"/>
  <c r="M42" i="24"/>
  <c r="K42" i="24"/>
  <c r="G42" i="24"/>
  <c r="F42" i="24"/>
  <c r="E33" i="24"/>
  <c r="D33" i="24"/>
  <c r="C33" i="24"/>
  <c r="A33" i="24"/>
  <c r="E28" i="24"/>
  <c r="C28" i="24"/>
  <c r="A28" i="24"/>
  <c r="E24" i="24"/>
  <c r="D24" i="24"/>
  <c r="C24" i="24"/>
  <c r="A24" i="24"/>
  <c r="E22" i="24"/>
  <c r="D22" i="24"/>
  <c r="C22" i="24"/>
  <c r="A22" i="24"/>
  <c r="E18" i="24"/>
  <c r="D18" i="24"/>
  <c r="C18" i="24"/>
  <c r="A18" i="24"/>
  <c r="E14" i="24"/>
  <c r="D14" i="24"/>
  <c r="C14" i="24"/>
  <c r="A14" i="24"/>
  <c r="B10" i="24"/>
  <c r="B51" i="24" s="1"/>
  <c r="L8" i="24"/>
  <c r="H8" i="24"/>
  <c r="E8" i="24"/>
  <c r="N28" i="23"/>
  <c r="M28" i="23"/>
  <c r="K28" i="23"/>
  <c r="G28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22" i="23" l="1"/>
  <c r="I18" i="23"/>
  <c r="I19" i="23"/>
  <c r="E28" i="25"/>
  <c r="E42" i="24"/>
  <c r="E28" i="23"/>
  <c r="E28" i="22"/>
  <c r="I28" i="10"/>
  <c r="L28" i="10"/>
  <c r="I28" i="25" l="1"/>
  <c r="J28" i="25" s="1"/>
  <c r="L28" i="25"/>
  <c r="H28" i="25"/>
  <c r="I42" i="24"/>
  <c r="J42" i="24" s="1"/>
  <c r="L42" i="24"/>
  <c r="H42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5AC3FA5-5C7A-4793-A631-AF4DBBE5B3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64FAAF07-56DA-48BA-B213-5FF3084D00A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<sst xmlns="http://schemas.openxmlformats.org/spreadsheetml/2006/main" count="253" uniqueCount="54">
  <si>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</si>
  <si>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</si>
  <si>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</si>
  <si>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</si>
  <si>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</si>
  <si>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</si>
  <si>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</si>
  <si>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</si>
  <si>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</si>
  <si>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</si>
  <si>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</si>
  <si>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</si>
  <si>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</si>
  <si>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</si>
  <si>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</si>
  <si>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</si>
  <si>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</si>
  <si>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</si>
  <si>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</si>
  <si>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</si>
  <si>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</si>
  <si>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</si>
  <si>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</si>
  <si>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</si>
  <si>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</si>
  <si>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</si>
  <si>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</si>
  <si>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</si>
  <si>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</si>
  <si>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</si>
  <si>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</si>
  <si>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</si>
  <si>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</si>
  <si>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</si>
  <si>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</si>
  <si>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</si>
  <si>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</si>
  <si>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</si>
  <si>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</si>
  <si>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</si>
  <si>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</si>
  <si>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</si>
  <si>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</si>
  <si>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</si>
  <si>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</si>
  <si>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</si>
  <si>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</si>
  <si>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</si>
  <si>
    <t>II</t>
  </si>
  <si>
    <t>III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</si>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</sst>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672354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E19" sqref="E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30</v>
      </c>
      <c r="B14" s="9" t="s">
        <v>47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47</v>
      </c>
      <c r="C15" s="9" t="s">
        <v>35</v>
      </c>
      <c r="D15" s="9" t="s">
        <v>31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47</v>
      </c>
      <c r="C16" s="9" t="s">
        <v>36</v>
      </c>
      <c r="D16" s="9" t="s">
        <v>41</v>
      </c>
      <c r="E16" s="9"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47</v>
      </c>
      <c r="C17" s="9" t="s">
        <v>37</v>
      </c>
      <c r="D17" s="9" t="s">
        <v>41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47</v>
      </c>
      <c r="C18" s="9" t="s">
        <v>38</v>
      </c>
      <c r="D18" s="9" t="s">
        <v>42</v>
      </c>
      <c r="E18" s="9">
        <v>17</v>
      </c>
      <c r="F18" s="9"/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47</v>
      </c>
      <c r="C19" s="9" t="s">
        <v>39</v>
      </c>
      <c r="D19" s="9" t="s">
        <v>42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 t="s">
        <v>47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47</v>
      </c>
      <c r="C15" s="9" t="str">
        <f>'1'!C15</f>
        <v>302-B</v>
      </c>
      <c r="D15" s="9" t="str">
        <f>'1'!D15</f>
        <v>IEME</v>
      </c>
      <c r="E15" s="9">
        <f>'1'!E15</f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TALLER DE ETICA</v>
      </c>
      <c r="B16" s="9" t="s">
        <v>47</v>
      </c>
      <c r="C16" s="9" t="str">
        <f>'1'!C16</f>
        <v>101-B</v>
      </c>
      <c r="D16" s="9" t="str">
        <f>'1'!D16</f>
        <v>IIND</v>
      </c>
      <c r="E16" s="9">
        <f>'1'!E16</f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PROCESOS DE FABRICACIÓN</v>
      </c>
      <c r="B17" s="9" t="s">
        <v>47</v>
      </c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'1'!A18</f>
        <v>PROCESOS DE FABRICACIÓN</v>
      </c>
      <c r="B18" s="9" t="s">
        <v>47</v>
      </c>
      <c r="C18" s="9" t="str">
        <f>'1'!C18</f>
        <v>311-B</v>
      </c>
      <c r="D18" s="9" t="str">
        <f>'1'!D18</f>
        <v>IMCT</v>
      </c>
      <c r="E18" s="9">
        <f>'1'!E18</f>
        <v>17</v>
      </c>
      <c r="F18" s="9"/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'1'!A19</f>
        <v>PROCESOS DE FABRICACIÓN</v>
      </c>
      <c r="B19" s="9" t="s">
        <v>47</v>
      </c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ref="I20:I27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135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 t="s">
        <v>21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35</v>
      </c>
      <c r="G14" s="9"/>
      <c r="H14" s="10"/>
      <c r="I14" s="9">
        <f t="shared" ref="I14:I25" si="0">(E14-SUM(F14:G14))-K14</f>
        <v>0</v>
      </c>
      <c r="J14" s="10"/>
      <c r="K14" s="9">
        <v>0</v>
      </c>
      <c r="L14" s="10">
        <f t="shared" ref="L14:L25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48</v>
      </c>
      <c r="C15" s="9" t="str">
        <f>'1'!C14</f>
        <v>302-A</v>
      </c>
      <c r="D15" s="9" t="str">
        <f>'1'!D14</f>
        <v>IEME</v>
      </c>
      <c r="E15" s="9">
        <f>'1'!E14</f>
        <v>35</v>
      </c>
      <c r="F15" s="9">
        <v>35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'1'!A15</f>
        <v>PROCESOS DE MANUFACTURA</v>
      </c>
      <c r="B16" s="9" t="s">
        <v>21</v>
      </c>
      <c r="C16" s="9" t="str">
        <f>'1'!C15</f>
        <v>302-B</v>
      </c>
      <c r="D16" s="9" t="str">
        <f>'1'!D15</f>
        <v>IEME</v>
      </c>
      <c r="E16" s="9">
        <f>'1'!E15</f>
        <v>27</v>
      </c>
      <c r="F16" s="9">
        <v>25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'1'!A15</f>
        <v>PROCESOS DE MANUFACTURA</v>
      </c>
      <c r="B17" s="9" t="s">
        <v>48</v>
      </c>
      <c r="C17" s="9" t="str">
        <f>'1'!C15</f>
        <v>302-B</v>
      </c>
      <c r="D17" s="9" t="str">
        <f>'1'!D15</f>
        <v>IEME</v>
      </c>
      <c r="E17" s="9">
        <f>'1'!E15</f>
        <v>27</v>
      </c>
      <c r="F17" s="9">
        <v>25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'1'!A16</f>
        <v>TALLER DE ETICA</v>
      </c>
      <c r="B18" s="9" t="s">
        <v>21</v>
      </c>
      <c r="C18" s="9" t="str">
        <f>'1'!C16</f>
        <v>101-B</v>
      </c>
      <c r="D18" s="9" t="str">
        <f>'1'!D16</f>
        <v>IIND</v>
      </c>
      <c r="E18" s="9">
        <f>'1'!E16</f>
        <v>29</v>
      </c>
      <c r="F18" s="9">
        <v>30</v>
      </c>
      <c r="G18" s="9"/>
      <c r="H18" s="10"/>
      <c r="I18" s="9">
        <f t="shared" si="0"/>
        <v>-1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'1'!A16</f>
        <v>TALLER DE ETICA</v>
      </c>
      <c r="B19" s="9" t="s">
        <v>48</v>
      </c>
      <c r="C19" s="9" t="str">
        <f>'1'!C16</f>
        <v>101-B</v>
      </c>
      <c r="D19" s="9" t="str">
        <f>'1'!D16</f>
        <v>IIND</v>
      </c>
      <c r="E19" s="9">
        <f>'1'!E16</f>
        <v>29</v>
      </c>
      <c r="F19" s="9">
        <v>30</v>
      </c>
      <c r="G19" s="9"/>
      <c r="H19" s="10"/>
      <c r="I19" s="9">
        <f t="shared" si="0"/>
        <v>-1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ht="26.4" x14ac:dyDescent="0.25">
      <c r="A20" s="9" t="str">
        <f>'1'!A17</f>
        <v>PROCESOS DE FABRICACIÓN</v>
      </c>
      <c r="B20" s="9" t="s">
        <v>21</v>
      </c>
      <c r="C20" s="9" t="str">
        <f>'1'!C17</f>
        <v>401-A</v>
      </c>
      <c r="D20" s="9" t="str">
        <f>'1'!D17</f>
        <v>IIND</v>
      </c>
      <c r="E20" s="9">
        <f>'1'!E17</f>
        <v>8</v>
      </c>
      <c r="F20" s="9">
        <v>8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/>
      <c r="N20" s="15"/>
    </row>
    <row r="21" spans="1:14" s="11" customFormat="1" ht="26.4" x14ac:dyDescent="0.25">
      <c r="A21" s="9" t="str">
        <f>'1'!A17</f>
        <v>PROCESOS DE FABRICACIÓN</v>
      </c>
      <c r="B21" s="9" t="s">
        <v>48</v>
      </c>
      <c r="C21" s="9" t="str">
        <f>'1'!C17</f>
        <v>401-A</v>
      </c>
      <c r="D21" s="9" t="str">
        <f>'1'!D17</f>
        <v>IIND</v>
      </c>
      <c r="E21" s="9">
        <f>'1'!E17</f>
        <v>8</v>
      </c>
      <c r="F21" s="9">
        <v>8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/>
      <c r="N21" s="15"/>
    </row>
    <row r="22" spans="1:14" s="11" customFormat="1" ht="26.4" x14ac:dyDescent="0.25">
      <c r="A22" s="9" t="str">
        <f>'1'!A18</f>
        <v>PROCESOS DE FABRICACIÓN</v>
      </c>
      <c r="B22" s="9" t="s">
        <v>21</v>
      </c>
      <c r="C22" s="9" t="str">
        <f>'1'!C18</f>
        <v>311-B</v>
      </c>
      <c r="D22" s="9" t="str">
        <f>'1'!D18</f>
        <v>IMCT</v>
      </c>
      <c r="E22" s="9">
        <f>'1'!E18</f>
        <v>17</v>
      </c>
      <c r="F22" s="9">
        <v>18</v>
      </c>
      <c r="G22" s="9"/>
      <c r="H22" s="10"/>
      <c r="I22" s="9">
        <f t="shared" si="0"/>
        <v>-1</v>
      </c>
      <c r="J22" s="10"/>
      <c r="K22" s="9">
        <v>0</v>
      </c>
      <c r="L22" s="10">
        <f t="shared" si="1"/>
        <v>0</v>
      </c>
      <c r="M22" s="9"/>
      <c r="N22" s="15"/>
    </row>
    <row r="23" spans="1:14" s="11" customFormat="1" ht="26.4" x14ac:dyDescent="0.25">
      <c r="A23" s="9" t="str">
        <f>'1'!A18</f>
        <v>PROCESOS DE FABRICACIÓN</v>
      </c>
      <c r="B23" s="9" t="s">
        <v>48</v>
      </c>
      <c r="C23" s="9" t="str">
        <f>'1'!C18</f>
        <v>311-B</v>
      </c>
      <c r="D23" s="9" t="str">
        <f>'1'!D18</f>
        <v>IMCT</v>
      </c>
      <c r="E23" s="9">
        <f>'1'!E18</f>
        <v>17</v>
      </c>
      <c r="F23" s="9">
        <v>18</v>
      </c>
      <c r="G23" s="9"/>
      <c r="H23" s="10"/>
      <c r="I23" s="9">
        <f t="shared" si="0"/>
        <v>-1</v>
      </c>
      <c r="J23" s="10"/>
      <c r="K23" s="9">
        <v>0</v>
      </c>
      <c r="L23" s="10">
        <f t="shared" si="1"/>
        <v>0</v>
      </c>
      <c r="M23" s="9"/>
      <c r="N23" s="15"/>
    </row>
    <row r="24" spans="1:14" s="11" customFormat="1" ht="26.4" x14ac:dyDescent="0.25">
      <c r="A24" s="9" t="str">
        <f>'1'!A19</f>
        <v>PROCESOS DE FABRICACIÓN</v>
      </c>
      <c r="B24" s="9" t="s">
        <v>21</v>
      </c>
      <c r="C24" s="9" t="str">
        <f>'1'!C19</f>
        <v>311-A</v>
      </c>
      <c r="D24" s="9" t="str">
        <f>'1'!D19</f>
        <v>IMCT</v>
      </c>
      <c r="E24" s="9">
        <f>'1'!E19</f>
        <v>19</v>
      </c>
      <c r="F24" s="9">
        <v>19</v>
      </c>
      <c r="G24" s="9"/>
      <c r="H24" s="10"/>
      <c r="I24" s="9">
        <f t="shared" si="0"/>
        <v>0</v>
      </c>
      <c r="J24" s="10"/>
      <c r="K24" s="9">
        <v>0</v>
      </c>
      <c r="L24" s="10">
        <f t="shared" si="1"/>
        <v>0</v>
      </c>
      <c r="M24" s="9"/>
      <c r="N24" s="15"/>
    </row>
    <row r="25" spans="1:14" s="11" customFormat="1" ht="26.4" x14ac:dyDescent="0.25">
      <c r="A25" s="9" t="str">
        <f>'1'!A19</f>
        <v>PROCESOS DE FABRICACIÓN</v>
      </c>
      <c r="B25" s="9" t="s">
        <v>48</v>
      </c>
      <c r="C25" s="9" t="str">
        <f>'1'!C19</f>
        <v>311-A</v>
      </c>
      <c r="D25" s="9" t="str">
        <f>'1'!D19</f>
        <v>IMCT</v>
      </c>
      <c r="E25" s="9">
        <f>'1'!E19</f>
        <v>19</v>
      </c>
      <c r="F25" s="9">
        <v>19</v>
      </c>
      <c r="G25" s="9"/>
      <c r="H25" s="10"/>
      <c r="I25" s="9">
        <f t="shared" si="0"/>
        <v>0</v>
      </c>
      <c r="J25" s="10"/>
      <c r="K25" s="9">
        <v>0</v>
      </c>
      <c r="L25" s="10">
        <f t="shared" si="1"/>
        <v>0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270</v>
      </c>
      <c r="F28" s="17">
        <f>SUM(F14:F27)</f>
        <v>270</v>
      </c>
      <c r="G28" s="17">
        <f>SUM(G14:G27)</f>
        <v>0</v>
      </c>
      <c r="H28" s="18">
        <f>SUM(F28:G28)/E28</f>
        <v>1</v>
      </c>
      <c r="I28" s="17">
        <f t="shared" ref="I28" si="2">(E28-SUM(F28:G28))-K28</f>
        <v>0</v>
      </c>
      <c r="J28" s="18">
        <f t="shared" ref="J28" si="3">I28/E28</f>
        <v>0</v>
      </c>
      <c r="K28" s="17">
        <f>SUM(K14:K27)</f>
        <v>0</v>
      </c>
      <c r="L28" s="18">
        <f t="shared" ref="L28" si="4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1"/>
  <sheetViews>
    <sheetView tabSelected="1" topLeftCell="A27" zoomScale="92" zoomScaleNormal="85" zoomScaleSheetLayoutView="100" workbookViewId="0">
      <selection activeCell="N38" sqref="N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PROCESOS DE MANUFACTURA</v>
      </c>
      <c r="B14" s="9" t="s">
        <v>49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35</v>
      </c>
      <c r="G14" s="9"/>
      <c r="H14" s="9">
        <f>(E14-SUM(F14:G14))-K14</f>
        <v>0</v>
      </c>
      <c r="I14" s="9">
        <f>(F14-SUM(G14:H14))-L14</f>
        <v>35</v>
      </c>
      <c r="J14" s="10"/>
      <c r="K14" s="9">
        <v>0</v>
      </c>
      <c r="L14" s="10">
        <f t="shared" ref="L14" si="0">K14/E14</f>
        <v>0</v>
      </c>
      <c r="M14" s="9">
        <v>86</v>
      </c>
      <c r="N14" s="15">
        <v>0.6</v>
      </c>
    </row>
    <row r="15" spans="1:14" s="11" customFormat="1" x14ac:dyDescent="0.25">
      <c r="A15" s="9" t="str">
        <f>'1'!A14</f>
        <v>PROCESOS DE MANUFACTURA</v>
      </c>
      <c r="B15" s="9" t="s">
        <v>50</v>
      </c>
      <c r="C15" s="9" t="str">
        <f>'1'!C14</f>
        <v>302-A</v>
      </c>
      <c r="D15" s="9" t="str">
        <f>'1'!D14</f>
        <v>IEME</v>
      </c>
      <c r="E15" s="9">
        <f>'1'!E14</f>
        <v>35</v>
      </c>
      <c r="F15" s="9">
        <v>35</v>
      </c>
      <c r="G15" s="9"/>
      <c r="H15" s="9">
        <f t="shared" ref="H15:I37" si="1">(E15-SUM(F15:G15))-K15</f>
        <v>0</v>
      </c>
      <c r="I15" s="9">
        <f t="shared" si="1"/>
        <v>35</v>
      </c>
      <c r="J15" s="10"/>
      <c r="K15" s="9">
        <v>0</v>
      </c>
      <c r="L15" s="10">
        <f t="shared" ref="L15:L37" si="2">K15/E15</f>
        <v>0</v>
      </c>
      <c r="M15" s="9">
        <v>88</v>
      </c>
      <c r="N15" s="15">
        <v>0.37</v>
      </c>
    </row>
    <row r="16" spans="1:14" s="11" customFormat="1" x14ac:dyDescent="0.25">
      <c r="A16" s="9" t="str">
        <f>'1'!A14</f>
        <v>PROCESOS DE MANUFACTURA</v>
      </c>
      <c r="B16" s="9" t="s">
        <v>51</v>
      </c>
      <c r="C16" s="9" t="str">
        <f>'1'!C14</f>
        <v>302-A</v>
      </c>
      <c r="D16" s="9" t="str">
        <f>'1'!D14</f>
        <v>IEME</v>
      </c>
      <c r="E16" s="9">
        <f>'1'!E14</f>
        <v>35</v>
      </c>
      <c r="F16" s="9">
        <v>35</v>
      </c>
      <c r="G16" s="9"/>
      <c r="H16" s="9">
        <f t="shared" si="1"/>
        <v>0</v>
      </c>
      <c r="I16" s="9">
        <f t="shared" si="1"/>
        <v>35</v>
      </c>
      <c r="J16" s="10"/>
      <c r="K16" s="9">
        <v>0</v>
      </c>
      <c r="L16" s="10">
        <f t="shared" si="2"/>
        <v>0</v>
      </c>
      <c r="M16" s="9">
        <v>88</v>
      </c>
      <c r="N16" s="15">
        <v>0.51</v>
      </c>
    </row>
    <row r="17" spans="1:14" s="11" customFormat="1" x14ac:dyDescent="0.25">
      <c r="A17" s="9" t="str">
        <f>'1'!A14</f>
        <v>PROCESOS DE MANUFACTURA</v>
      </c>
      <c r="B17" s="9" t="s">
        <v>52</v>
      </c>
      <c r="C17" s="9" t="str">
        <f>'1'!C14</f>
        <v>302-A</v>
      </c>
      <c r="D17" s="9" t="str">
        <f>'1'!D14</f>
        <v>IEME</v>
      </c>
      <c r="E17" s="9">
        <f>'1'!E14</f>
        <v>35</v>
      </c>
      <c r="F17" s="9">
        <v>35</v>
      </c>
      <c r="G17" s="9"/>
      <c r="H17" s="9">
        <f t="shared" si="1"/>
        <v>0</v>
      </c>
      <c r="I17" s="9">
        <f t="shared" si="1"/>
        <v>35</v>
      </c>
      <c r="J17" s="10"/>
      <c r="K17" s="9">
        <v>0</v>
      </c>
      <c r="L17" s="10">
        <f t="shared" si="2"/>
        <v>0</v>
      </c>
      <c r="M17" s="9">
        <v>92</v>
      </c>
      <c r="N17" s="15">
        <v>0.49</v>
      </c>
    </row>
    <row r="18" spans="1:14" s="11" customFormat="1" x14ac:dyDescent="0.25">
      <c r="A18" s="9" t="str">
        <f>'1'!A15</f>
        <v>PROCESOS DE MANUFACTURA</v>
      </c>
      <c r="B18" s="9" t="s">
        <v>49</v>
      </c>
      <c r="C18" s="9" t="str">
        <f>'1'!C15</f>
        <v>302-B</v>
      </c>
      <c r="D18" s="9" t="str">
        <f>'1'!D15</f>
        <v>IEME</v>
      </c>
      <c r="E18" s="9">
        <f>'1'!E15</f>
        <v>27</v>
      </c>
      <c r="F18" s="9">
        <v>27</v>
      </c>
      <c r="G18" s="9"/>
      <c r="H18" s="9">
        <f t="shared" si="1"/>
        <v>0</v>
      </c>
      <c r="I18" s="9">
        <f t="shared" si="1"/>
        <v>27</v>
      </c>
      <c r="J18" s="10"/>
      <c r="K18" s="9">
        <v>0</v>
      </c>
      <c r="L18" s="10">
        <f t="shared" si="2"/>
        <v>0</v>
      </c>
      <c r="M18" s="9">
        <v>80</v>
      </c>
      <c r="N18" s="15">
        <v>0.37</v>
      </c>
    </row>
    <row r="19" spans="1:14" s="11" customFormat="1" x14ac:dyDescent="0.25">
      <c r="A19" s="9" t="str">
        <f>'1'!A15</f>
        <v>PROCESOS DE MANUFACTURA</v>
      </c>
      <c r="B19" s="9" t="s">
        <v>50</v>
      </c>
      <c r="C19" s="9" t="str">
        <f>'1'!C15</f>
        <v>302-B</v>
      </c>
      <c r="D19" s="9" t="str">
        <f>'1'!D15</f>
        <v>IEME</v>
      </c>
      <c r="E19" s="9">
        <f>'1'!E15</f>
        <v>27</v>
      </c>
      <c r="F19" s="9">
        <v>27</v>
      </c>
      <c r="G19" s="9"/>
      <c r="H19" s="9">
        <f t="shared" si="1"/>
        <v>0</v>
      </c>
      <c r="I19" s="9">
        <f t="shared" si="1"/>
        <v>27</v>
      </c>
      <c r="J19" s="10"/>
      <c r="K19" s="9">
        <v>0</v>
      </c>
      <c r="L19" s="10">
        <f t="shared" si="2"/>
        <v>0</v>
      </c>
      <c r="M19" s="9">
        <v>90</v>
      </c>
      <c r="N19" s="15">
        <v>0.56000000000000005</v>
      </c>
    </row>
    <row r="20" spans="1:14" s="11" customFormat="1" x14ac:dyDescent="0.25">
      <c r="A20" s="9" t="str">
        <f>'1'!A15</f>
        <v>PROCESOS DE MANUFACTURA</v>
      </c>
      <c r="B20" s="9" t="s">
        <v>51</v>
      </c>
      <c r="C20" s="9" t="str">
        <f>'1'!C15</f>
        <v>302-B</v>
      </c>
      <c r="D20" s="9" t="str">
        <f>'1'!D15</f>
        <v>IEME</v>
      </c>
      <c r="E20" s="9">
        <f>'1'!E15</f>
        <v>27</v>
      </c>
      <c r="F20" s="9">
        <v>27</v>
      </c>
      <c r="G20" s="9"/>
      <c r="H20" s="9">
        <f t="shared" si="1"/>
        <v>0</v>
      </c>
      <c r="I20" s="9">
        <f t="shared" si="1"/>
        <v>27</v>
      </c>
      <c r="J20" s="10"/>
      <c r="K20" s="9">
        <v>0</v>
      </c>
      <c r="L20" s="10">
        <f t="shared" si="2"/>
        <v>0</v>
      </c>
      <c r="M20" s="9">
        <v>81</v>
      </c>
      <c r="N20" s="15">
        <v>0.48</v>
      </c>
    </row>
    <row r="21" spans="1:14" s="11" customFormat="1" x14ac:dyDescent="0.25">
      <c r="A21" s="9" t="str">
        <f>'1'!A15</f>
        <v>PROCESOS DE MANUFACTURA</v>
      </c>
      <c r="B21" s="9" t="s">
        <v>52</v>
      </c>
      <c r="C21" s="9" t="str">
        <f>'1'!C15</f>
        <v>302-B</v>
      </c>
      <c r="D21" s="9" t="str">
        <f>'1'!D15</f>
        <v>IEME</v>
      </c>
      <c r="E21" s="9">
        <f>'1'!E15</f>
        <v>27</v>
      </c>
      <c r="F21" s="9">
        <v>27</v>
      </c>
      <c r="G21" s="9"/>
      <c r="H21" s="9">
        <f t="shared" si="1"/>
        <v>0</v>
      </c>
      <c r="I21" s="9">
        <f t="shared" si="1"/>
        <v>27</v>
      </c>
      <c r="J21" s="10"/>
      <c r="K21" s="9">
        <v>0</v>
      </c>
      <c r="L21" s="10">
        <f t="shared" si="2"/>
        <v>0</v>
      </c>
      <c r="M21" s="9">
        <v>84</v>
      </c>
      <c r="N21" s="15">
        <v>0.59</v>
      </c>
    </row>
    <row r="22" spans="1:14" s="11" customFormat="1" x14ac:dyDescent="0.25">
      <c r="A22" s="9" t="str">
        <f>'1'!A16</f>
        <v>TALLER DE ETICA</v>
      </c>
      <c r="B22" s="9" t="s">
        <v>49</v>
      </c>
      <c r="C22" s="9" t="str">
        <f>'1'!C16</f>
        <v>101-B</v>
      </c>
      <c r="D22" s="9" t="str">
        <f>'1'!D16</f>
        <v>IIND</v>
      </c>
      <c r="E22" s="9">
        <f>'1'!E16</f>
        <v>29</v>
      </c>
      <c r="F22" s="9">
        <v>29</v>
      </c>
      <c r="G22" s="9"/>
      <c r="H22" s="9">
        <f t="shared" si="1"/>
        <v>0</v>
      </c>
      <c r="I22" s="9">
        <f t="shared" si="1"/>
        <v>29</v>
      </c>
      <c r="J22" s="10"/>
      <c r="K22" s="9">
        <v>0</v>
      </c>
      <c r="L22" s="10">
        <f t="shared" si="2"/>
        <v>0</v>
      </c>
      <c r="M22" s="9">
        <v>76</v>
      </c>
      <c r="N22" s="15">
        <v>0.83</v>
      </c>
    </row>
    <row r="23" spans="1:14" s="11" customFormat="1" x14ac:dyDescent="0.25">
      <c r="A23" s="9" t="str">
        <f>'1'!A16</f>
        <v>TALLER DE ETICA</v>
      </c>
      <c r="B23" s="9" t="s">
        <v>50</v>
      </c>
      <c r="C23" s="9" t="str">
        <f>'1'!C16</f>
        <v>101-B</v>
      </c>
      <c r="D23" s="9" t="str">
        <f>'1'!D16</f>
        <v>IIND</v>
      </c>
      <c r="E23" s="9">
        <f>'1'!E16</f>
        <v>29</v>
      </c>
      <c r="F23" s="9">
        <v>24</v>
      </c>
      <c r="G23" s="9"/>
      <c r="H23" s="9">
        <f t="shared" si="1"/>
        <v>5</v>
      </c>
      <c r="I23" s="9">
        <f t="shared" si="1"/>
        <v>19</v>
      </c>
      <c r="J23" s="10"/>
      <c r="K23" s="9">
        <v>0</v>
      </c>
      <c r="L23" s="10">
        <f t="shared" si="2"/>
        <v>0</v>
      </c>
      <c r="M23" s="9">
        <v>79</v>
      </c>
      <c r="N23" s="15">
        <v>0.83</v>
      </c>
    </row>
    <row r="24" spans="1:14" s="11" customFormat="1" x14ac:dyDescent="0.25">
      <c r="A24" s="9" t="str">
        <f>'1'!A17</f>
        <v>PROCESOS DE FABRICACIÓN</v>
      </c>
      <c r="B24" s="9" t="s">
        <v>49</v>
      </c>
      <c r="C24" s="9" t="str">
        <f>'1'!C17</f>
        <v>401-A</v>
      </c>
      <c r="D24" s="9" t="str">
        <f>'1'!D17</f>
        <v>IIND</v>
      </c>
      <c r="E24" s="9">
        <f>'1'!E17</f>
        <v>8</v>
      </c>
      <c r="F24" s="9">
        <v>8</v>
      </c>
      <c r="G24" s="9"/>
      <c r="H24" s="9">
        <f t="shared" si="1"/>
        <v>0</v>
      </c>
      <c r="I24" s="9">
        <f t="shared" si="1"/>
        <v>8</v>
      </c>
      <c r="J24" s="10"/>
      <c r="K24" s="9">
        <v>0</v>
      </c>
      <c r="L24" s="10">
        <f t="shared" si="2"/>
        <v>0</v>
      </c>
      <c r="M24" s="9">
        <v>89</v>
      </c>
      <c r="N24" s="15">
        <v>0.88</v>
      </c>
    </row>
    <row r="25" spans="1:14" s="11" customFormat="1" x14ac:dyDescent="0.25">
      <c r="A25" s="9" t="str">
        <f>'1'!A17</f>
        <v>PROCESOS DE FABRICACIÓN</v>
      </c>
      <c r="B25" s="9" t="s">
        <v>50</v>
      </c>
      <c r="C25" s="9" t="str">
        <f>'1'!C17</f>
        <v>401-A</v>
      </c>
      <c r="D25" s="9" t="str">
        <f>'1'!D17</f>
        <v>IIND</v>
      </c>
      <c r="E25" s="9">
        <f>'1'!E17</f>
        <v>8</v>
      </c>
      <c r="F25" s="9">
        <v>8</v>
      </c>
      <c r="G25" s="9"/>
      <c r="H25" s="9">
        <f t="shared" si="1"/>
        <v>0</v>
      </c>
      <c r="I25" s="9">
        <f t="shared" si="1"/>
        <v>8</v>
      </c>
      <c r="J25" s="10"/>
      <c r="K25" s="9">
        <v>0</v>
      </c>
      <c r="L25" s="10">
        <f t="shared" si="2"/>
        <v>0</v>
      </c>
      <c r="M25" s="9">
        <v>90</v>
      </c>
      <c r="N25" s="15">
        <v>0.75</v>
      </c>
    </row>
    <row r="26" spans="1:14" s="11" customFormat="1" x14ac:dyDescent="0.25">
      <c r="A26" s="9" t="str">
        <f>'1'!A17</f>
        <v>PROCESOS DE FABRICACIÓN</v>
      </c>
      <c r="B26" s="9" t="s">
        <v>51</v>
      </c>
      <c r="C26" s="9" t="str">
        <f>'1'!C17</f>
        <v>401-A</v>
      </c>
      <c r="D26" s="9" t="str">
        <f>'1'!D17</f>
        <v>IIND</v>
      </c>
      <c r="E26" s="9">
        <f>'1'!E17</f>
        <v>8</v>
      </c>
      <c r="F26" s="9">
        <v>8</v>
      </c>
      <c r="G26" s="9"/>
      <c r="H26" s="9">
        <f t="shared" si="1"/>
        <v>0</v>
      </c>
      <c r="I26" s="9">
        <f t="shared" si="1"/>
        <v>8</v>
      </c>
      <c r="J26" s="10"/>
      <c r="K26" s="9">
        <v>0</v>
      </c>
      <c r="L26" s="10">
        <f t="shared" si="2"/>
        <v>0</v>
      </c>
      <c r="M26" s="9">
        <v>86</v>
      </c>
      <c r="N26" s="15">
        <v>0.5</v>
      </c>
    </row>
    <row r="27" spans="1:14" s="11" customFormat="1" x14ac:dyDescent="0.25">
      <c r="A27" s="9" t="str">
        <f>'1'!A17</f>
        <v>PROCESOS DE FABRICACIÓN</v>
      </c>
      <c r="B27" s="9" t="s">
        <v>52</v>
      </c>
      <c r="C27" s="9" t="str">
        <f>'1'!C17</f>
        <v>401-A</v>
      </c>
      <c r="D27" s="9" t="str">
        <f>'1'!D17</f>
        <v>IIND</v>
      </c>
      <c r="E27" s="9">
        <f>'1'!E17</f>
        <v>8</v>
      </c>
      <c r="F27" s="9">
        <v>8</v>
      </c>
      <c r="G27" s="9"/>
      <c r="H27" s="9">
        <f t="shared" si="1"/>
        <v>0</v>
      </c>
      <c r="I27" s="9">
        <f t="shared" si="1"/>
        <v>8</v>
      </c>
      <c r="J27" s="10"/>
      <c r="K27" s="9">
        <v>0</v>
      </c>
      <c r="L27" s="10">
        <f t="shared" si="2"/>
        <v>0</v>
      </c>
      <c r="M27" s="9">
        <v>84</v>
      </c>
      <c r="N27" s="15">
        <v>0.75</v>
      </c>
    </row>
    <row r="28" spans="1:14" s="11" customFormat="1" x14ac:dyDescent="0.25">
      <c r="A28" s="9" t="str">
        <f>'1'!A18</f>
        <v>PROCESOS DE FABRICACIÓN</v>
      </c>
      <c r="B28" s="9" t="s">
        <v>49</v>
      </c>
      <c r="C28" s="9" t="str">
        <f>'1'!C18</f>
        <v>311-B</v>
      </c>
      <c r="D28" s="9" t="str">
        <f>'1'!D18</f>
        <v>IMCT</v>
      </c>
      <c r="E28" s="9">
        <f>'1'!E18</f>
        <v>17</v>
      </c>
      <c r="F28" s="9">
        <v>17</v>
      </c>
      <c r="G28" s="9"/>
      <c r="H28" s="9">
        <f t="shared" si="1"/>
        <v>0</v>
      </c>
      <c r="I28" s="9">
        <f t="shared" si="1"/>
        <v>17</v>
      </c>
      <c r="J28" s="10"/>
      <c r="K28" s="9">
        <v>0</v>
      </c>
      <c r="L28" s="10">
        <f t="shared" si="2"/>
        <v>0</v>
      </c>
      <c r="M28" s="9">
        <v>90</v>
      </c>
      <c r="N28" s="15">
        <v>0.59</v>
      </c>
    </row>
    <row r="29" spans="1:14" s="11" customFormat="1" x14ac:dyDescent="0.25">
      <c r="A29" s="9" t="str">
        <f>'1'!A18</f>
        <v>PROCESOS DE FABRICACIÓN</v>
      </c>
      <c r="B29" s="9" t="s">
        <v>50</v>
      </c>
      <c r="C29" s="9" t="str">
        <f>'1'!C18</f>
        <v>311-B</v>
      </c>
      <c r="D29" s="9" t="str">
        <f>'1'!D18</f>
        <v>IMCT</v>
      </c>
      <c r="E29" s="9">
        <f>'1'!E18</f>
        <v>17</v>
      </c>
      <c r="F29" s="9">
        <v>17</v>
      </c>
      <c r="G29" s="9"/>
      <c r="H29" s="9">
        <f t="shared" si="1"/>
        <v>0</v>
      </c>
      <c r="I29" s="9">
        <f t="shared" si="1"/>
        <v>17</v>
      </c>
      <c r="J29" s="10"/>
      <c r="K29" s="9">
        <v>0</v>
      </c>
      <c r="L29" s="10">
        <f t="shared" si="2"/>
        <v>0</v>
      </c>
      <c r="M29" s="9">
        <v>89</v>
      </c>
      <c r="N29" s="15">
        <v>0.41</v>
      </c>
    </row>
    <row r="30" spans="1:14" s="11" customFormat="1" x14ac:dyDescent="0.25">
      <c r="A30" s="9" t="str">
        <f>'1'!A19</f>
        <v>PROCESOS DE FABRICACIÓN</v>
      </c>
      <c r="B30" s="9" t="s">
        <v>51</v>
      </c>
      <c r="C30" s="9" t="str">
        <f>'1'!C18</f>
        <v>311-B</v>
      </c>
      <c r="D30" s="9" t="str">
        <f>'1'!D18</f>
        <v>IMCT</v>
      </c>
      <c r="E30" s="9">
        <f>'1'!E18</f>
        <v>17</v>
      </c>
      <c r="F30" s="9">
        <v>17</v>
      </c>
      <c r="G30" s="9"/>
      <c r="H30" s="9">
        <f t="shared" si="1"/>
        <v>0</v>
      </c>
      <c r="I30" s="9">
        <f t="shared" si="1"/>
        <v>17</v>
      </c>
      <c r="J30" s="10"/>
      <c r="K30" s="9">
        <v>0</v>
      </c>
      <c r="L30" s="10">
        <f t="shared" si="2"/>
        <v>0</v>
      </c>
      <c r="M30" s="9">
        <v>97</v>
      </c>
      <c r="N30" s="15">
        <v>0.35</v>
      </c>
    </row>
    <row r="31" spans="1:14" s="11" customFormat="1" x14ac:dyDescent="0.25">
      <c r="A31" s="9" t="str">
        <f>'1'!A18</f>
        <v>PROCESOS DE FABRICACIÓN</v>
      </c>
      <c r="B31" s="9" t="s">
        <v>52</v>
      </c>
      <c r="C31" s="9" t="str">
        <f>'1'!C18</f>
        <v>311-B</v>
      </c>
      <c r="D31" s="9" t="str">
        <f>'1'!D18</f>
        <v>IMCT</v>
      </c>
      <c r="E31" s="9">
        <f>'1'!E18</f>
        <v>17</v>
      </c>
      <c r="F31" s="9">
        <v>17</v>
      </c>
      <c r="G31" s="9"/>
      <c r="H31" s="9">
        <f t="shared" si="1"/>
        <v>0</v>
      </c>
      <c r="I31" s="9">
        <f t="shared" si="1"/>
        <v>17</v>
      </c>
      <c r="J31" s="10"/>
      <c r="K31" s="9">
        <v>0</v>
      </c>
      <c r="L31" s="10">
        <f t="shared" si="2"/>
        <v>0</v>
      </c>
      <c r="M31" s="9">
        <v>93</v>
      </c>
      <c r="N31" s="15">
        <v>0.71</v>
      </c>
    </row>
    <row r="32" spans="1:14" s="11" customFormat="1" x14ac:dyDescent="0.25">
      <c r="A32" s="9" t="str">
        <f>'1'!A18</f>
        <v>PROCESOS DE FABRICACIÓN</v>
      </c>
      <c r="B32" s="9" t="s">
        <v>53</v>
      </c>
      <c r="C32" s="9" t="str">
        <f>'1'!C18</f>
        <v>311-B</v>
      </c>
      <c r="D32" s="9" t="str">
        <f>'1'!D18</f>
        <v>IMCT</v>
      </c>
      <c r="E32" s="9">
        <f>'1'!E18</f>
        <v>17</v>
      </c>
      <c r="F32" s="9">
        <v>17</v>
      </c>
      <c r="G32" s="9"/>
      <c r="H32" s="9">
        <f t="shared" si="1"/>
        <v>0</v>
      </c>
      <c r="I32" s="9">
        <f t="shared" si="1"/>
        <v>17</v>
      </c>
      <c r="J32" s="10"/>
      <c r="K32" s="9">
        <v>0</v>
      </c>
      <c r="L32" s="10">
        <f t="shared" si="2"/>
        <v>0</v>
      </c>
      <c r="M32" s="9">
        <v>93</v>
      </c>
      <c r="N32" s="15">
        <v>0.28999999999999998</v>
      </c>
    </row>
    <row r="33" spans="1:14" s="11" customFormat="1" x14ac:dyDescent="0.25">
      <c r="A33" s="9" t="str">
        <f>'1'!A19</f>
        <v>PROCESOS DE FABRICACIÓN</v>
      </c>
      <c r="B33" s="9" t="s">
        <v>49</v>
      </c>
      <c r="C33" s="9" t="str">
        <f>'1'!C19</f>
        <v>311-A</v>
      </c>
      <c r="D33" s="9" t="str">
        <f>'1'!D19</f>
        <v>IMCT</v>
      </c>
      <c r="E33" s="9">
        <f>'1'!E19</f>
        <v>19</v>
      </c>
      <c r="F33" s="9">
        <v>19</v>
      </c>
      <c r="G33" s="9"/>
      <c r="H33" s="9">
        <f t="shared" si="1"/>
        <v>0</v>
      </c>
      <c r="I33" s="9">
        <f t="shared" si="1"/>
        <v>19</v>
      </c>
      <c r="J33" s="10"/>
      <c r="K33" s="9">
        <v>0</v>
      </c>
      <c r="L33" s="10">
        <f t="shared" si="2"/>
        <v>0</v>
      </c>
      <c r="M33" s="9">
        <v>94</v>
      </c>
      <c r="N33" s="15">
        <v>0.74</v>
      </c>
    </row>
    <row r="34" spans="1:14" s="11" customFormat="1" x14ac:dyDescent="0.25">
      <c r="A34" s="9" t="str">
        <f>'1'!A19</f>
        <v>PROCESOS DE FABRICACIÓN</v>
      </c>
      <c r="B34" s="9" t="s">
        <v>50</v>
      </c>
      <c r="C34" s="9" t="str">
        <f>'1'!C19</f>
        <v>311-A</v>
      </c>
      <c r="D34" s="9" t="str">
        <f>'1'!D19</f>
        <v>IMCT</v>
      </c>
      <c r="E34" s="9">
        <f>'1'!E19</f>
        <v>19</v>
      </c>
      <c r="F34" s="9">
        <v>19</v>
      </c>
      <c r="G34" s="9"/>
      <c r="H34" s="9">
        <f t="shared" si="1"/>
        <v>0</v>
      </c>
      <c r="I34" s="9">
        <f t="shared" si="1"/>
        <v>19</v>
      </c>
      <c r="J34" s="10"/>
      <c r="K34" s="9">
        <v>0</v>
      </c>
      <c r="L34" s="10">
        <f t="shared" si="2"/>
        <v>0</v>
      </c>
      <c r="M34" s="9">
        <v>84</v>
      </c>
      <c r="N34" s="15">
        <v>0.68</v>
      </c>
    </row>
    <row r="35" spans="1:14" s="11" customFormat="1" x14ac:dyDescent="0.25">
      <c r="A35" s="9" t="str">
        <f>'1'!A19</f>
        <v>PROCESOS DE FABRICACIÓN</v>
      </c>
      <c r="B35" s="9" t="s">
        <v>51</v>
      </c>
      <c r="C35" s="9" t="str">
        <f>'1'!C19</f>
        <v>311-A</v>
      </c>
      <c r="D35" s="9" t="str">
        <f>'1'!D19</f>
        <v>IMCT</v>
      </c>
      <c r="E35" s="9">
        <f>'1'!E19</f>
        <v>19</v>
      </c>
      <c r="F35" s="9">
        <v>19</v>
      </c>
      <c r="G35" s="9"/>
      <c r="H35" s="9">
        <f t="shared" si="1"/>
        <v>0</v>
      </c>
      <c r="I35" s="9">
        <f t="shared" si="1"/>
        <v>19</v>
      </c>
      <c r="J35" s="10"/>
      <c r="K35" s="9">
        <v>0</v>
      </c>
      <c r="L35" s="10">
        <f t="shared" si="2"/>
        <v>0</v>
      </c>
      <c r="M35" s="9">
        <v>94</v>
      </c>
      <c r="N35" s="15">
        <v>0.95</v>
      </c>
    </row>
    <row r="36" spans="1:14" s="11" customFormat="1" x14ac:dyDescent="0.25">
      <c r="A36" s="9" t="str">
        <f>'1'!A19</f>
        <v>PROCESOS DE FABRICACIÓN</v>
      </c>
      <c r="B36" s="9" t="s">
        <v>52</v>
      </c>
      <c r="C36" s="9" t="str">
        <f>'1'!C19</f>
        <v>311-A</v>
      </c>
      <c r="D36" s="9" t="str">
        <f>'1'!D19</f>
        <v>IMCT</v>
      </c>
      <c r="E36" s="9">
        <f>'1'!E19</f>
        <v>19</v>
      </c>
      <c r="F36" s="9">
        <v>19</v>
      </c>
      <c r="G36" s="9"/>
      <c r="H36" s="9">
        <f t="shared" si="1"/>
        <v>0</v>
      </c>
      <c r="I36" s="9">
        <f t="shared" si="1"/>
        <v>19</v>
      </c>
      <c r="J36" s="10"/>
      <c r="K36" s="9">
        <v>0</v>
      </c>
      <c r="L36" s="10">
        <f t="shared" si="2"/>
        <v>0</v>
      </c>
      <c r="M36" s="9">
        <v>84</v>
      </c>
      <c r="N36" s="15">
        <v>0.79</v>
      </c>
    </row>
    <row r="37" spans="1:14" s="11" customFormat="1" x14ac:dyDescent="0.25">
      <c r="A37" s="9" t="str">
        <f>'1'!A19</f>
        <v>PROCESOS DE FABRICACIÓN</v>
      </c>
      <c r="B37" s="9" t="s">
        <v>53</v>
      </c>
      <c r="C37" s="9" t="str">
        <f>'1'!C19</f>
        <v>311-A</v>
      </c>
      <c r="D37" s="9" t="str">
        <f>'1'!D19</f>
        <v>IMCT</v>
      </c>
      <c r="E37" s="9">
        <f>'1'!E19</f>
        <v>19</v>
      </c>
      <c r="F37" s="9">
        <v>19</v>
      </c>
      <c r="G37" s="9"/>
      <c r="H37" s="9">
        <f t="shared" si="1"/>
        <v>0</v>
      </c>
      <c r="I37" s="9">
        <f t="shared" si="1"/>
        <v>19</v>
      </c>
      <c r="J37" s="10"/>
      <c r="K37" s="9">
        <v>0</v>
      </c>
      <c r="L37" s="10">
        <f t="shared" si="2"/>
        <v>0</v>
      </c>
      <c r="M37" s="9">
        <v>96</v>
      </c>
      <c r="N37" s="15">
        <v>0.95</v>
      </c>
    </row>
    <row r="38" spans="1:14" s="11" customFormat="1" x14ac:dyDescent="0.25">
      <c r="A38" s="9"/>
      <c r="B38" s="9"/>
      <c r="C38" s="9"/>
      <c r="D38" s="9"/>
      <c r="E38" s="9"/>
      <c r="F38" s="9"/>
      <c r="G38" s="9"/>
      <c r="H38" s="10"/>
      <c r="I38" s="9"/>
      <c r="J38" s="10"/>
      <c r="K38" s="9"/>
      <c r="L38" s="10"/>
      <c r="M38" s="9"/>
      <c r="N38" s="15"/>
    </row>
    <row r="39" spans="1:14" s="11" customFormat="1" x14ac:dyDescent="0.25">
      <c r="A39" s="9"/>
      <c r="B39" s="9"/>
      <c r="C39" s="9"/>
      <c r="D39" s="9"/>
      <c r="E39" s="9"/>
      <c r="F39" s="9"/>
      <c r="G39" s="9"/>
      <c r="H39" s="10"/>
      <c r="I39" s="9"/>
      <c r="J39" s="10"/>
      <c r="K39" s="9"/>
      <c r="L39" s="10"/>
      <c r="M39" s="9"/>
      <c r="N39" s="15"/>
    </row>
    <row r="40" spans="1:14" s="11" customFormat="1" x14ac:dyDescent="0.25">
      <c r="A40" s="9"/>
      <c r="B40" s="9"/>
      <c r="C40" s="9"/>
      <c r="D40" s="9"/>
      <c r="E40" s="9"/>
      <c r="F40" s="9"/>
      <c r="G40" s="9"/>
      <c r="H40" s="10"/>
      <c r="I40" s="9"/>
      <c r="J40" s="10"/>
      <c r="K40" s="9"/>
      <c r="L40" s="10"/>
      <c r="M40" s="9"/>
      <c r="N40" s="15"/>
    </row>
    <row r="41" spans="1:14" s="11" customFormat="1" ht="16.5" customHeight="1" x14ac:dyDescent="0.25">
      <c r="A41" s="9"/>
      <c r="B41" s="9"/>
      <c r="C41" s="9"/>
      <c r="D41" s="9"/>
      <c r="E41" s="9"/>
      <c r="F41" s="9"/>
      <c r="G41" s="9"/>
      <c r="H41" s="10"/>
      <c r="I41" s="9"/>
      <c r="J41" s="10"/>
      <c r="K41" s="9"/>
      <c r="L41" s="10"/>
      <c r="M41" s="9"/>
      <c r="N41" s="15"/>
    </row>
    <row r="42" spans="1:14" ht="13.8" thickBot="1" x14ac:dyDescent="0.3">
      <c r="A42" s="16" t="s">
        <v>24</v>
      </c>
      <c r="B42" s="17" t="s">
        <v>25</v>
      </c>
      <c r="C42" s="17" t="s">
        <v>25</v>
      </c>
      <c r="D42" s="17" t="s">
        <v>25</v>
      </c>
      <c r="E42" s="17">
        <f>SUM(E14:E41)</f>
        <v>518</v>
      </c>
      <c r="F42" s="17">
        <f>SUM(F14:F41)</f>
        <v>513</v>
      </c>
      <c r="G42" s="17">
        <f>SUM(G14:G41)</f>
        <v>0</v>
      </c>
      <c r="H42" s="18">
        <f>SUM(F42:G42)/E42</f>
        <v>0.99034749034749037</v>
      </c>
      <c r="I42" s="17">
        <f t="shared" ref="I42" si="3">(E42-SUM(F42:G42))-K42</f>
        <v>5</v>
      </c>
      <c r="J42" s="18">
        <f t="shared" ref="J42" si="4">I42/E42</f>
        <v>9.6525096525096523E-3</v>
      </c>
      <c r="K42" s="17">
        <f>SUM(K14:K41)</f>
        <v>0</v>
      </c>
      <c r="L42" s="18">
        <f t="shared" ref="L42" si="5">K42/E42</f>
        <v>0</v>
      </c>
      <c r="M42" s="17">
        <f>AVERAGE(M14:M41)</f>
        <v>87.791666666666671</v>
      </c>
      <c r="N42" s="19">
        <f>AVERAGE(N14:N41)</f>
        <v>0.62374999999999992</v>
      </c>
    </row>
    <row r="44" spans="1:14" ht="120" customHeight="1" x14ac:dyDescent="0.25">
      <c r="A44" s="29" t="s">
        <v>26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6" spans="1:14" x14ac:dyDescent="0.25">
      <c r="A46" s="12"/>
    </row>
    <row r="47" spans="1:14" x14ac:dyDescent="0.25">
      <c r="B47" s="36" t="s">
        <v>27</v>
      </c>
      <c r="C47" s="36"/>
      <c r="D47" s="36"/>
      <c r="G47" s="21" t="s">
        <v>28</v>
      </c>
      <c r="H47" s="21"/>
      <c r="I47" s="21"/>
      <c r="J47" s="21"/>
    </row>
    <row r="48" spans="1:14" ht="62.25" customHeight="1" x14ac:dyDescent="0.25">
      <c r="B48" s="37"/>
      <c r="C48" s="37"/>
      <c r="D48" s="37"/>
      <c r="G48" s="33"/>
      <c r="H48" s="33"/>
      <c r="I48" s="33"/>
      <c r="J48" s="33"/>
    </row>
    <row r="49" spans="1:10" hidden="1" x14ac:dyDescent="0.25">
      <c r="A49" s="38" t="e">
        <v>#REF!</v>
      </c>
      <c r="B49" s="38"/>
      <c r="C49" s="6"/>
      <c r="E49" s="38"/>
      <c r="F49" s="38"/>
      <c r="G49" s="38"/>
      <c r="H49" s="38"/>
    </row>
    <row r="50" spans="1:10" hidden="1" x14ac:dyDescent="0.25"/>
    <row r="51" spans="1:10" ht="45" customHeight="1" x14ac:dyDescent="0.25">
      <c r="B51" s="39" t="str">
        <f>B10</f>
        <v>JUAN CARLOS CÁRDENAS TUFIÑO</v>
      </c>
      <c r="C51" s="39"/>
      <c r="D51" s="39"/>
      <c r="E51" s="13"/>
      <c r="F51" s="13"/>
      <c r="G51" s="39" t="s">
        <v>44</v>
      </c>
      <c r="H51" s="39"/>
      <c r="I51" s="39"/>
      <c r="J51" s="39"/>
    </row>
  </sheetData>
  <mergeCells count="31">
    <mergeCell ref="A49:B49"/>
    <mergeCell ref="E49:H49"/>
    <mergeCell ref="B51:D51"/>
    <mergeCell ref="G51:J51"/>
    <mergeCell ref="M12:M13"/>
    <mergeCell ref="N12:N13"/>
    <mergeCell ref="A44:N44"/>
    <mergeCell ref="B48:D48"/>
    <mergeCell ref="G48:J48"/>
    <mergeCell ref="B47:D47"/>
    <mergeCell ref="G47:J4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69" zoomScaleNormal="120" zoomScaleSheetLayoutView="100" workbookViewId="0">
      <selection activeCell="F14" sqref="F14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1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30</v>
      </c>
      <c r="B14" s="9"/>
      <c r="C14" s="9" t="s">
        <v>34</v>
      </c>
      <c r="D14" s="9" t="s">
        <v>31</v>
      </c>
      <c r="E14" s="9"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30</v>
      </c>
      <c r="B15" s="9"/>
      <c r="C15" s="9" t="s">
        <v>35</v>
      </c>
      <c r="D15" s="9" t="s">
        <v>31</v>
      </c>
      <c r="E15" s="9"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32</v>
      </c>
      <c r="B16" s="9"/>
      <c r="C16" s="9" t="s">
        <v>36</v>
      </c>
      <c r="D16" s="9" t="s">
        <v>41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33</v>
      </c>
      <c r="B17" s="9"/>
      <c r="C17" s="9" t="s">
        <v>37</v>
      </c>
      <c r="D17" s="9" t="s">
        <v>41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33</v>
      </c>
      <c r="B18" s="9"/>
      <c r="C18" s="9" t="s">
        <v>38</v>
      </c>
      <c r="D18" s="9" t="s">
        <v>42</v>
      </c>
      <c r="E18" s="9"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">
        <v>33</v>
      </c>
      <c r="B19" s="9"/>
      <c r="C19" s="9" t="s">
        <v>39</v>
      </c>
      <c r="D19" s="9" t="s">
        <v>42</v>
      </c>
      <c r="E19" s="9"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anaisa</cp:lastModifiedBy>
  <cp:revision/>
  <cp:lastPrinted>2022-10-19T05:00:26Z</cp:lastPrinted>
  <dcterms:created xsi:type="dcterms:W3CDTF">2021-11-22T14:45:25Z</dcterms:created>
  <dcterms:modified xsi:type="dcterms:W3CDTF">2023-01-21T02:00:32Z</dcterms:modified>
</cp:coreProperties>
</file>