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ageol\OneDrive\Escritorio\ITSSAT\Agosto-Diciembre 2022\Reportes parciales\"/>
    </mc:Choice>
  </mc:AlternateContent>
  <xr:revisionPtr revIDLastSave="0" documentId="13_ncr:1_{FDD25281-BCFC-47A0-8416-8317EE03D3AE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0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I22" i="24"/>
  <c r="J22" i="24" s="1"/>
  <c r="I21" i="24"/>
  <c r="J21" i="24" s="1"/>
  <c r="I20" i="24"/>
  <c r="J20" i="24" s="1"/>
  <c r="I19" i="24"/>
  <c r="J19" i="24" s="1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J18" i="23" s="1"/>
  <c r="D18" i="23"/>
  <c r="C18" i="23"/>
  <c r="A18" i="23"/>
  <c r="E17" i="23"/>
  <c r="J17" i="23" s="1"/>
  <c r="D17" i="23"/>
  <c r="C17" i="23"/>
  <c r="A17" i="23"/>
  <c r="E16" i="23"/>
  <c r="J16" i="23" s="1"/>
  <c r="D16" i="23"/>
  <c r="C16" i="23"/>
  <c r="A16" i="23"/>
  <c r="E15" i="23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J16" i="22" s="1"/>
  <c r="A17" i="22"/>
  <c r="C17" i="22"/>
  <c r="D17" i="22"/>
  <c r="E17" i="22"/>
  <c r="L17" i="22" s="1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L14" i="10"/>
  <c r="I14" i="10"/>
  <c r="J15" i="22" l="1"/>
  <c r="L15" i="22"/>
  <c r="I17" i="22"/>
  <c r="J17" i="22" s="1"/>
  <c r="L16" i="22"/>
  <c r="J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E28" i="23"/>
  <c r="I18" i="22"/>
  <c r="J18" i="22" s="1"/>
  <c r="L14" i="22"/>
  <c r="E28" i="22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<sst xmlns="http://schemas.openxmlformats.org/spreadsheetml/2006/main" count="219" uniqueCount="52">
  <si>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</si>
  <si>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</si>
  <si>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</si>
  <si>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</si>
  <si>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</si>
  <si>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</si>
  <si>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</si>
  <si>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</si>
  <si>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</si>
  <si>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</si>
  <si>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</si>
  <si>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</si>
  <si>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</si>
  <si>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</si>
  <si>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</si>
  <si>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</si>
  <si>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</si>
  <si>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</si>
  <si>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</si>
  <si>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</si>
  <si>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</si>
  <si>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</si>
  <si>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</si>
  <si>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</si>
  <si>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</si>
  <si>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</si>
  <si>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</si>
  <si>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</si>
  <si>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</si>
  <si>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</si>
  <si>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</si>
  <si>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GESTIÓN EMPRESARIAL</t>
  </si>
  <si>
    <t>AGEO GUEVARA LORA</t>
  </si>
  <si>
    <t>GESTIÓN DE LA PRODUCCIÓN II</t>
  </si>
  <si>
    <t>INGENIERIA ECONÓMICA</t>
  </si>
  <si>
    <t>INGENIERIA  DE PROCESOS</t>
  </si>
  <si>
    <t>FUNDAMENTOS DE FÍSICA</t>
  </si>
  <si>
    <t>ESTUDIO DEL TRABAJO I</t>
  </si>
  <si>
    <t>707-B</t>
  </si>
  <si>
    <t>407-A</t>
  </si>
  <si>
    <t>507-B</t>
  </si>
  <si>
    <t>107-C</t>
  </si>
  <si>
    <t>301-C</t>
  </si>
  <si>
    <t>S/E</t>
  </si>
  <si>
    <t>SEP 22-ENE 23</t>
  </si>
  <si>
    <t>II</t>
  </si>
  <si>
    <t>IIND</t>
  </si>
  <si>
    <t>IGEM</t>
  </si>
  <si>
    <t>INGENIERÍA ECONÓMICA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</si>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</sst>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6" zoomScale="85" zoomScaleNormal="85" zoomScaleSheetLayoutView="100" workbookViewId="0">
      <selection activeCell="D22" sqref="D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5</v>
      </c>
      <c r="I8" s="32" t="s">
        <v>7</v>
      </c>
      <c r="J8" s="32"/>
      <c r="K8" s="32"/>
      <c r="L8" s="33" t="s">
        <v>44</v>
      </c>
      <c r="M8" s="33"/>
      <c r="N8" s="33"/>
    </row>
    <row r="10" spans="1:14" x14ac:dyDescent="0.25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33</v>
      </c>
      <c r="B14" s="9" t="s">
        <v>21</v>
      </c>
      <c r="C14" s="9" t="s">
        <v>38</v>
      </c>
      <c r="D14" s="9" t="s">
        <v>47</v>
      </c>
      <c r="E14" s="9">
        <v>15</v>
      </c>
      <c r="F14" s="9">
        <v>15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100</v>
      </c>
      <c r="N14" s="15">
        <v>1</v>
      </c>
    </row>
    <row r="15" spans="1:14" s="11" customFormat="1" ht="26.4" x14ac:dyDescent="0.25">
      <c r="A15" s="8" t="s">
        <v>34</v>
      </c>
      <c r="B15" s="9" t="s">
        <v>43</v>
      </c>
      <c r="C15" s="9" t="s">
        <v>39</v>
      </c>
      <c r="D15" s="9" t="s">
        <v>47</v>
      </c>
      <c r="E15" s="9">
        <v>6</v>
      </c>
      <c r="F15" s="9"/>
      <c r="G15" s="9"/>
      <c r="H15" s="10"/>
      <c r="I15" s="9">
        <f>(E15-SUM(F15:G15))-K15</f>
        <v>6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6.4" x14ac:dyDescent="0.25">
      <c r="A16" s="8" t="s">
        <v>35</v>
      </c>
      <c r="B16" s="9" t="s">
        <v>21</v>
      </c>
      <c r="C16" s="9" t="s">
        <v>40</v>
      </c>
      <c r="D16" s="9" t="s">
        <v>47</v>
      </c>
      <c r="E16" s="9"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100</v>
      </c>
      <c r="N16" s="15">
        <v>1</v>
      </c>
    </row>
    <row r="17" spans="1:14" s="11" customFormat="1" ht="26.4" x14ac:dyDescent="0.25">
      <c r="A17" s="8" t="s">
        <v>36</v>
      </c>
      <c r="B17" s="9" t="s">
        <v>21</v>
      </c>
      <c r="C17" s="9" t="s">
        <v>41</v>
      </c>
      <c r="D17" s="9" t="s">
        <v>47</v>
      </c>
      <c r="E17" s="9">
        <v>25</v>
      </c>
      <c r="F17" s="9">
        <v>25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100</v>
      </c>
      <c r="N17" s="15">
        <v>1</v>
      </c>
    </row>
    <row r="18" spans="1:14" s="11" customFormat="1" ht="26.4" x14ac:dyDescent="0.25">
      <c r="A18" s="8" t="s">
        <v>37</v>
      </c>
      <c r="B18" s="9" t="s">
        <v>43</v>
      </c>
      <c r="C18" s="9" t="s">
        <v>42</v>
      </c>
      <c r="D18" s="9" t="s">
        <v>46</v>
      </c>
      <c r="E18" s="9">
        <v>20</v>
      </c>
      <c r="F18" s="9"/>
      <c r="G18" s="9"/>
      <c r="H18" s="10"/>
      <c r="I18" s="9">
        <f t="shared" si="0"/>
        <v>20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57</v>
      </c>
      <c r="G28" s="17">
        <f>SUM(G14:G27)</f>
        <v>0</v>
      </c>
      <c r="H28" s="18"/>
      <c r="I28" s="17">
        <f t="shared" si="0"/>
        <v>26</v>
      </c>
      <c r="J28" s="18">
        <f t="shared" ref="J28" si="2">I28/E28</f>
        <v>0.31325301204819278</v>
      </c>
      <c r="K28" s="17">
        <f>SUM(K14:K27)</f>
        <v>0</v>
      </c>
      <c r="L28" s="18">
        <f t="shared" si="1"/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P23" sqref="P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22-ENE 23</v>
      </c>
      <c r="M8" s="33"/>
      <c r="N8" s="33"/>
    </row>
    <row r="10" spans="1:14" x14ac:dyDescent="0.25">
      <c r="A10" s="4" t="s">
        <v>8</v>
      </c>
      <c r="B10" s="33" t="str">
        <f>'1'!B10</f>
        <v>AGEO GUEVARA LORA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GESTIÓN DE LA PRODUCCIÓN II</v>
      </c>
      <c r="B14" s="9" t="s">
        <v>43</v>
      </c>
      <c r="C14" s="9" t="str">
        <f>'1'!C14</f>
        <v>707-B</v>
      </c>
      <c r="D14" s="9" t="str">
        <f>'1'!D14</f>
        <v>IGEM</v>
      </c>
      <c r="E14" s="9">
        <f>'1'!E14</f>
        <v>15</v>
      </c>
      <c r="F14" s="9"/>
      <c r="G14" s="9"/>
      <c r="H14" s="10"/>
      <c r="I14" s="9">
        <v>0</v>
      </c>
      <c r="J14" s="10">
        <f t="shared" ref="J14:J28" si="0">I14/E14</f>
        <v>0</v>
      </c>
      <c r="K14" s="9"/>
      <c r="L14" s="10">
        <f t="shared" ref="L14:L28" si="1">K14/E14</f>
        <v>0</v>
      </c>
      <c r="M14" s="9"/>
      <c r="N14" s="15"/>
    </row>
    <row r="15" spans="1:14" s="11" customFormat="1" ht="26.4" x14ac:dyDescent="0.25">
      <c r="A15" s="9" t="str">
        <f>'1'!A15</f>
        <v>INGENIERIA ECONÓMICA</v>
      </c>
      <c r="B15" s="9" t="s">
        <v>21</v>
      </c>
      <c r="C15" s="9" t="str">
        <f>'1'!C15</f>
        <v>407-A</v>
      </c>
      <c r="D15" s="9" t="str">
        <f>'1'!D15</f>
        <v>IGEM</v>
      </c>
      <c r="E15" s="9">
        <f>'1'!E15</f>
        <v>6</v>
      </c>
      <c r="F15" s="9">
        <v>6</v>
      </c>
      <c r="G15" s="9"/>
      <c r="H15" s="10"/>
      <c r="I15" s="9">
        <v>0</v>
      </c>
      <c r="J15" s="10">
        <f t="shared" si="0"/>
        <v>0</v>
      </c>
      <c r="K15" s="9"/>
      <c r="L15" s="10">
        <f t="shared" si="1"/>
        <v>0</v>
      </c>
      <c r="M15" s="9">
        <v>95</v>
      </c>
      <c r="N15" s="15">
        <v>0.84</v>
      </c>
    </row>
    <row r="16" spans="1:14" s="11" customFormat="1" ht="26.4" x14ac:dyDescent="0.25">
      <c r="A16" s="9" t="str">
        <f>'1'!A16</f>
        <v>INGENIERIA  DE PROCESOS</v>
      </c>
      <c r="B16" s="9" t="s">
        <v>43</v>
      </c>
      <c r="C16" s="9" t="str">
        <f>'1'!C16</f>
        <v>507-B</v>
      </c>
      <c r="D16" s="9" t="str">
        <f>'1'!D16</f>
        <v>IGEM</v>
      </c>
      <c r="E16" s="9">
        <f>'1'!E16</f>
        <v>17</v>
      </c>
      <c r="F16" s="9"/>
      <c r="G16" s="9"/>
      <c r="H16" s="10"/>
      <c r="I16" s="9">
        <v>0</v>
      </c>
      <c r="J16" s="10">
        <f t="shared" si="0"/>
        <v>0</v>
      </c>
      <c r="K16" s="9"/>
      <c r="L16" s="10">
        <f t="shared" si="1"/>
        <v>0</v>
      </c>
      <c r="M16" s="9"/>
      <c r="N16" s="15"/>
    </row>
    <row r="17" spans="1:14" s="11" customFormat="1" ht="26.4" x14ac:dyDescent="0.25">
      <c r="A17" s="9" t="str">
        <f>'1'!A17</f>
        <v>FUNDAMENTOS DE FÍSICA</v>
      </c>
      <c r="B17" s="9" t="s">
        <v>45</v>
      </c>
      <c r="C17" s="9" t="str">
        <f>'1'!C17</f>
        <v>107-C</v>
      </c>
      <c r="D17" s="9" t="str">
        <f>'1'!D17</f>
        <v>IGEM</v>
      </c>
      <c r="E17" s="9">
        <f>'1'!E17</f>
        <v>25</v>
      </c>
      <c r="F17" s="9">
        <v>25</v>
      </c>
      <c r="G17" s="9"/>
      <c r="H17" s="10"/>
      <c r="I17" s="9">
        <f t="shared" ref="I17:I28" si="2">(E17-SUM(F17:G17))-K17</f>
        <v>0</v>
      </c>
      <c r="J17" s="10">
        <f t="shared" si="0"/>
        <v>0</v>
      </c>
      <c r="K17" s="9"/>
      <c r="L17" s="10">
        <f t="shared" si="1"/>
        <v>0</v>
      </c>
      <c r="M17" s="9">
        <v>100</v>
      </c>
      <c r="N17" s="15">
        <v>1</v>
      </c>
    </row>
    <row r="18" spans="1:14" s="11" customFormat="1" ht="26.4" x14ac:dyDescent="0.25">
      <c r="A18" s="9" t="str">
        <f>'1'!A18</f>
        <v>ESTUDIO DEL TRABAJO I</v>
      </c>
      <c r="B18" s="9" t="s">
        <v>21</v>
      </c>
      <c r="C18" s="9" t="str">
        <f>'1'!C18</f>
        <v>301-C</v>
      </c>
      <c r="D18" s="9" t="str">
        <f>'1'!D18</f>
        <v>IIND</v>
      </c>
      <c r="E18" s="9">
        <f>'1'!E18</f>
        <v>20</v>
      </c>
      <c r="F18" s="9">
        <v>20</v>
      </c>
      <c r="G18" s="9"/>
      <c r="H18" s="10"/>
      <c r="I18" s="9">
        <f t="shared" si="2"/>
        <v>0</v>
      </c>
      <c r="J18" s="10">
        <f t="shared" si="0"/>
        <v>0</v>
      </c>
      <c r="K18" s="9"/>
      <c r="L18" s="10">
        <f t="shared" si="1"/>
        <v>0</v>
      </c>
      <c r="M18" s="9">
        <v>100</v>
      </c>
      <c r="N18" s="15">
        <v>1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51</v>
      </c>
      <c r="G28" s="17">
        <f>SUM(G14:G27)</f>
        <v>0</v>
      </c>
      <c r="H28" s="18">
        <f>SUM(F28:G28)/E28</f>
        <v>0.61445783132530118</v>
      </c>
      <c r="I28" s="17">
        <f t="shared" si="2"/>
        <v>32</v>
      </c>
      <c r="J28" s="18">
        <f t="shared" si="0"/>
        <v>0.38554216867469882</v>
      </c>
      <c r="K28" s="17">
        <f>SUM(K14:K27)</f>
        <v>0</v>
      </c>
      <c r="L28" s="18">
        <f t="shared" si="1"/>
        <v>0</v>
      </c>
      <c r="M28" s="17">
        <f>AVERAGE(M14:M27)</f>
        <v>98.333333333333329</v>
      </c>
      <c r="N28" s="19">
        <f>AVERAGE(N14:N27)</f>
        <v>0.94666666666666666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1" zoomScale="85" zoomScaleNormal="85" zoomScaleSheetLayoutView="100" workbookViewId="0">
      <selection activeCell="P18" sqref="P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22-ENE 23</v>
      </c>
      <c r="M8" s="33"/>
      <c r="N8" s="33"/>
    </row>
    <row r="10" spans="1:14" x14ac:dyDescent="0.25">
      <c r="A10" s="4" t="s">
        <v>8</v>
      </c>
      <c r="B10" s="33" t="str">
        <f>'1'!B10</f>
        <v>AGEO GUEVARA LORA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GESTIÓN DE LA PRODUCCIÓN II</v>
      </c>
      <c r="B14" s="9" t="s">
        <v>21</v>
      </c>
      <c r="C14" s="9" t="str">
        <f>'1'!C14</f>
        <v>707-B</v>
      </c>
      <c r="D14" s="9" t="str">
        <f>'1'!D14</f>
        <v>IGEM</v>
      </c>
      <c r="E14" s="9">
        <f>'1'!E14</f>
        <v>15</v>
      </c>
      <c r="F14" s="9">
        <v>15</v>
      </c>
      <c r="G14" s="9"/>
      <c r="H14" s="10"/>
      <c r="I14" s="9">
        <f t="shared" ref="I14:I28" si="0">(E14-SUM(F14:G14))-K14</f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INGENIERIA ECONÓMICA</v>
      </c>
      <c r="B15" s="9" t="s">
        <v>45</v>
      </c>
      <c r="C15" s="9" t="str">
        <f>'1'!C15</f>
        <v>407-A</v>
      </c>
      <c r="D15" s="9" t="str">
        <f>'1'!D15</f>
        <v>IGEM</v>
      </c>
      <c r="E15" s="9">
        <f>'1'!E15</f>
        <v>6</v>
      </c>
      <c r="F15" s="9">
        <v>6</v>
      </c>
      <c r="G15" s="9"/>
      <c r="H15" s="10"/>
      <c r="I15" s="9">
        <v>0</v>
      </c>
      <c r="J15" s="10">
        <f t="shared" si="1"/>
        <v>0</v>
      </c>
      <c r="K15" s="9"/>
      <c r="L15" s="10">
        <f t="shared" si="2"/>
        <v>0</v>
      </c>
      <c r="M15" s="9">
        <v>97</v>
      </c>
      <c r="N15" s="15">
        <v>0.84</v>
      </c>
    </row>
    <row r="16" spans="1:14" s="11" customFormat="1" ht="26.4" x14ac:dyDescent="0.25">
      <c r="A16" s="9" t="str">
        <f>'1'!A16</f>
        <v>INGENIERIA  DE PROCESOS</v>
      </c>
      <c r="B16" s="9" t="s">
        <v>45</v>
      </c>
      <c r="C16" s="9" t="str">
        <f>'1'!C16</f>
        <v>507-B</v>
      </c>
      <c r="D16" s="9" t="str">
        <f>'1'!D16</f>
        <v>IGEM</v>
      </c>
      <c r="E16" s="9">
        <f>'1'!E16</f>
        <v>17</v>
      </c>
      <c r="F16" s="9">
        <v>17</v>
      </c>
      <c r="G16" s="9"/>
      <c r="H16" s="10"/>
      <c r="I16" s="9">
        <v>0</v>
      </c>
      <c r="J16" s="10">
        <f t="shared" si="1"/>
        <v>0</v>
      </c>
      <c r="K16" s="9"/>
      <c r="L16" s="10">
        <f t="shared" si="2"/>
        <v>0</v>
      </c>
      <c r="M16" s="9">
        <v>100</v>
      </c>
      <c r="N16" s="15">
        <v>1</v>
      </c>
    </row>
    <row r="17" spans="1:14" s="11" customFormat="1" ht="26.4" x14ac:dyDescent="0.25">
      <c r="A17" s="9" t="str">
        <f>'1'!A17</f>
        <v>FUNDAMENTOS DE FÍSICA</v>
      </c>
      <c r="B17" s="9" t="s">
        <v>49</v>
      </c>
      <c r="C17" s="9" t="str">
        <f>'1'!C17</f>
        <v>107-C</v>
      </c>
      <c r="D17" s="9" t="str">
        <f>'1'!D17</f>
        <v>IGEM</v>
      </c>
      <c r="E17" s="9">
        <f>'1'!E17</f>
        <v>25</v>
      </c>
      <c r="F17" s="9">
        <v>25</v>
      </c>
      <c r="G17" s="9"/>
      <c r="H17" s="10"/>
      <c r="I17" s="9">
        <v>0</v>
      </c>
      <c r="J17" s="10">
        <f t="shared" si="1"/>
        <v>0</v>
      </c>
      <c r="K17" s="9"/>
      <c r="L17" s="10">
        <f t="shared" si="2"/>
        <v>0</v>
      </c>
      <c r="M17" s="9">
        <v>100</v>
      </c>
      <c r="N17" s="15">
        <v>1</v>
      </c>
    </row>
    <row r="18" spans="1:14" s="11" customFormat="1" ht="26.4" x14ac:dyDescent="0.25">
      <c r="A18" s="9" t="str">
        <f>'1'!A18</f>
        <v>ESTUDIO DEL TRABAJO I</v>
      </c>
      <c r="B18" s="9" t="s">
        <v>45</v>
      </c>
      <c r="C18" s="9" t="str">
        <f>'1'!C18</f>
        <v>301-C</v>
      </c>
      <c r="D18" s="9" t="str">
        <f>'1'!D18</f>
        <v>IIND</v>
      </c>
      <c r="E18" s="9">
        <f>'1'!E18</f>
        <v>20</v>
      </c>
      <c r="F18" s="9">
        <v>20</v>
      </c>
      <c r="G18" s="9"/>
      <c r="H18" s="10"/>
      <c r="I18" s="9">
        <v>0</v>
      </c>
      <c r="J18" s="10">
        <f t="shared" si="1"/>
        <v>0</v>
      </c>
      <c r="K18" s="9"/>
      <c r="L18" s="10">
        <f t="shared" si="2"/>
        <v>0</v>
      </c>
      <c r="M18" s="9">
        <v>100</v>
      </c>
      <c r="N18" s="15">
        <v>1</v>
      </c>
    </row>
    <row r="19" spans="1:14" s="11" customFormat="1" ht="26.4" x14ac:dyDescent="0.25">
      <c r="A19" s="9" t="s">
        <v>33</v>
      </c>
      <c r="B19" s="9" t="s">
        <v>45</v>
      </c>
      <c r="C19" s="9" t="s">
        <v>38</v>
      </c>
      <c r="D19" s="9" t="s">
        <v>47</v>
      </c>
      <c r="E19" s="9">
        <v>15</v>
      </c>
      <c r="F19" s="9">
        <v>15</v>
      </c>
      <c r="G19" s="9"/>
      <c r="H19" s="10"/>
      <c r="I19" s="9">
        <v>0</v>
      </c>
      <c r="J19" s="10">
        <v>0</v>
      </c>
      <c r="K19" s="9"/>
      <c r="L19" s="10">
        <v>0</v>
      </c>
      <c r="M19" s="9">
        <v>100</v>
      </c>
      <c r="N19" s="15">
        <v>1</v>
      </c>
    </row>
    <row r="20" spans="1:14" s="11" customFormat="1" ht="26.4" x14ac:dyDescent="0.25">
      <c r="A20" s="9" t="s">
        <v>48</v>
      </c>
      <c r="B20" s="9" t="s">
        <v>49</v>
      </c>
      <c r="C20" s="9" t="s">
        <v>39</v>
      </c>
      <c r="D20" s="9" t="s">
        <v>47</v>
      </c>
      <c r="E20" s="9">
        <v>6</v>
      </c>
      <c r="F20" s="9">
        <v>6</v>
      </c>
      <c r="G20" s="9"/>
      <c r="H20" s="10"/>
      <c r="I20" s="9">
        <v>0</v>
      </c>
      <c r="J20" s="10">
        <v>0</v>
      </c>
      <c r="K20" s="9"/>
      <c r="L20" s="10">
        <v>0</v>
      </c>
      <c r="M20" s="9">
        <v>100</v>
      </c>
      <c r="N20" s="15">
        <v>1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104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si="1"/>
        <v>0</v>
      </c>
      <c r="K28" s="17">
        <f>SUM(K14:K27)</f>
        <v>0</v>
      </c>
      <c r="L28" s="18">
        <f t="shared" si="2"/>
        <v>0</v>
      </c>
      <c r="M28" s="17">
        <f>AVERAGE(M14:M27)</f>
        <v>99.571428571428569</v>
      </c>
      <c r="N28" s="19">
        <f>AVERAGE(N14:N27)</f>
        <v>0.97714285714285709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8" zoomScale="85" zoomScaleNormal="85" zoomScaleSheetLayoutView="100" workbookViewId="0">
      <selection activeCell="F22" sqref="F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22-ENE 23</v>
      </c>
      <c r="M8" s="33"/>
      <c r="N8" s="33"/>
    </row>
    <row r="10" spans="1:14" x14ac:dyDescent="0.25">
      <c r="A10" s="4" t="s">
        <v>8</v>
      </c>
      <c r="B10" s="33" t="str">
        <f>'1'!B10</f>
        <v>AGEO GUEVARA LORA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GESTIÓN DE LA PRODUCCIÓN II</v>
      </c>
      <c r="B14" s="9" t="s">
        <v>49</v>
      </c>
      <c r="C14" s="9" t="str">
        <f>'1'!C14</f>
        <v>707-B</v>
      </c>
      <c r="D14" s="9" t="str">
        <f>'1'!D14</f>
        <v>IGEM</v>
      </c>
      <c r="E14" s="9">
        <f>'1'!E14</f>
        <v>15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INGENIERIA ECONÓMICA</v>
      </c>
      <c r="B15" s="9" t="s">
        <v>50</v>
      </c>
      <c r="C15" s="9" t="str">
        <f>'1'!C15</f>
        <v>407-A</v>
      </c>
      <c r="D15" s="9" t="str">
        <f>'1'!D15</f>
        <v>IGEM</v>
      </c>
      <c r="E15" s="9">
        <f>'1'!E15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INGENIERIA  DE PROCESOS</v>
      </c>
      <c r="B16" s="9" t="s">
        <v>50</v>
      </c>
      <c r="C16" s="9" t="str">
        <f>'1'!C16</f>
        <v>507-B</v>
      </c>
      <c r="D16" s="9" t="str">
        <f>'1'!D16</f>
        <v>IGEM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FUNDAMENTOS DE FÍSICA</v>
      </c>
      <c r="B17" s="9" t="s">
        <v>50</v>
      </c>
      <c r="C17" s="9" t="str">
        <f>'1'!C17</f>
        <v>107-C</v>
      </c>
      <c r="D17" s="9" t="str">
        <f>'1'!D17</f>
        <v>IGEM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ESTUDIO DEL TRABAJO I</v>
      </c>
      <c r="B18" s="9" t="s">
        <v>49</v>
      </c>
      <c r="C18" s="9" t="str">
        <f>'1'!C18</f>
        <v>301-C</v>
      </c>
      <c r="D18" s="9" t="str">
        <f>'1'!D18</f>
        <v>IIND</v>
      </c>
      <c r="E18" s="9">
        <f>'1'!E18</f>
        <v>20</v>
      </c>
      <c r="F18" s="9"/>
      <c r="G18" s="9"/>
      <c r="H18" s="10">
        <f t="shared" si="0"/>
        <v>0</v>
      </c>
      <c r="I18" s="9">
        <f t="shared" si="1"/>
        <v>20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6.4" x14ac:dyDescent="0.25">
      <c r="A19" s="9" t="s">
        <v>33</v>
      </c>
      <c r="B19" s="9" t="s">
        <v>50</v>
      </c>
      <c r="C19" s="9" t="s">
        <v>38</v>
      </c>
      <c r="D19" s="9" t="s">
        <v>47</v>
      </c>
      <c r="E19" s="9">
        <v>15</v>
      </c>
      <c r="F19" s="9"/>
      <c r="G19" s="9"/>
      <c r="H19" s="10">
        <f t="shared" si="0"/>
        <v>0</v>
      </c>
      <c r="I19" s="9">
        <f t="shared" si="1"/>
        <v>15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ht="26.4" x14ac:dyDescent="0.25">
      <c r="A20" s="9" t="s">
        <v>33</v>
      </c>
      <c r="B20" s="9" t="s">
        <v>51</v>
      </c>
      <c r="C20" s="9" t="s">
        <v>38</v>
      </c>
      <c r="D20" s="9" t="s">
        <v>47</v>
      </c>
      <c r="E20" s="9">
        <v>15</v>
      </c>
      <c r="F20" s="9"/>
      <c r="G20" s="9"/>
      <c r="H20" s="10">
        <f t="shared" si="0"/>
        <v>0</v>
      </c>
      <c r="I20" s="9">
        <f t="shared" si="1"/>
        <v>15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ht="26.4" x14ac:dyDescent="0.25">
      <c r="A21" s="9" t="s">
        <v>34</v>
      </c>
      <c r="B21" s="9" t="s">
        <v>51</v>
      </c>
      <c r="C21" s="9" t="s">
        <v>39</v>
      </c>
      <c r="D21" s="9" t="s">
        <v>47</v>
      </c>
      <c r="E21" s="9">
        <v>6</v>
      </c>
      <c r="F21" s="9"/>
      <c r="G21" s="9"/>
      <c r="H21" s="10">
        <f t="shared" si="0"/>
        <v>0</v>
      </c>
      <c r="I21" s="9">
        <f t="shared" si="1"/>
        <v>6</v>
      </c>
      <c r="J21" s="10">
        <f t="shared" si="2"/>
        <v>1</v>
      </c>
      <c r="K21" s="9"/>
      <c r="L21" s="10">
        <f t="shared" si="3"/>
        <v>0</v>
      </c>
      <c r="M21" s="9"/>
      <c r="N21" s="15"/>
    </row>
    <row r="22" spans="1:14" s="11" customFormat="1" ht="26.4" x14ac:dyDescent="0.25">
      <c r="A22" s="9" t="s">
        <v>37</v>
      </c>
      <c r="B22" s="9" t="s">
        <v>50</v>
      </c>
      <c r="C22" s="9" t="s">
        <v>42</v>
      </c>
      <c r="D22" s="9" t="s">
        <v>46</v>
      </c>
      <c r="E22" s="9">
        <v>20</v>
      </c>
      <c r="F22" s="9"/>
      <c r="G22" s="9"/>
      <c r="H22" s="10">
        <f t="shared" si="0"/>
        <v>0</v>
      </c>
      <c r="I22" s="9">
        <f t="shared" si="1"/>
        <v>20</v>
      </c>
      <c r="J22" s="10">
        <f t="shared" si="2"/>
        <v>1</v>
      </c>
      <c r="K22" s="9"/>
      <c r="L22" s="10">
        <f t="shared" si="3"/>
        <v>0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22-ENE 23</v>
      </c>
      <c r="M8" s="33"/>
      <c r="N8" s="33"/>
    </row>
    <row r="10" spans="1:14" x14ac:dyDescent="0.25">
      <c r="A10" s="4" t="s">
        <v>8</v>
      </c>
      <c r="B10" s="33" t="str">
        <f>'1'!B10</f>
        <v>AGEO GUEVARA LORA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GESTIÓN DE LA PRODUCCIÓN II</v>
      </c>
      <c r="B14" s="9"/>
      <c r="C14" s="9" t="str">
        <f>'1'!C14</f>
        <v>707-B</v>
      </c>
      <c r="D14" s="9" t="str">
        <f>'1'!D14</f>
        <v>IGEM</v>
      </c>
      <c r="E14" s="9">
        <f>'1'!E14</f>
        <v>15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INGENIERIA ECONÓMICA</v>
      </c>
      <c r="B15" s="9"/>
      <c r="C15" s="9" t="str">
        <f>'1'!C15</f>
        <v>407-A</v>
      </c>
      <c r="D15" s="9" t="str">
        <f>'1'!D15</f>
        <v>IGEM</v>
      </c>
      <c r="E15" s="9">
        <f>'1'!E15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INGENIERIA  DE PROCESOS</v>
      </c>
      <c r="B16" s="9"/>
      <c r="C16" s="9" t="str">
        <f>'1'!C16</f>
        <v>507-B</v>
      </c>
      <c r="D16" s="9" t="str">
        <f>'1'!D16</f>
        <v>IGEM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FUNDAMENTOS DE FÍSICA</v>
      </c>
      <c r="B17" s="9"/>
      <c r="C17" s="9" t="str">
        <f>'1'!C17</f>
        <v>107-C</v>
      </c>
      <c r="D17" s="9" t="str">
        <f>'1'!D17</f>
        <v>IGEM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ESTUDIO DEL TRABAJO I</v>
      </c>
      <c r="B18" s="9"/>
      <c r="C18" s="9" t="str">
        <f>'1'!C18</f>
        <v>301-C</v>
      </c>
      <c r="D18" s="9" t="str">
        <f>'1'!D18</f>
        <v>IIND</v>
      </c>
      <c r="E18" s="9">
        <f>'1'!E18</f>
        <v>20</v>
      </c>
      <c r="F18" s="9"/>
      <c r="G18" s="9"/>
      <c r="H18" s="10">
        <f t="shared" si="0"/>
        <v>0</v>
      </c>
      <c r="I18" s="9">
        <f t="shared" si="1"/>
        <v>20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ageo guevara</cp:lastModifiedBy>
  <cp:revision/>
  <dcterms:created xsi:type="dcterms:W3CDTF">2021-11-22T14:45:25Z</dcterms:created>
  <dcterms:modified xsi:type="dcterms:W3CDTF">2023-01-05T04:17:44Z</dcterms:modified>
  <cp:category/>
  <cp:contentStatus/>
</cp:coreProperties>
</file>